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25" windowWidth="14310" windowHeight="6885"/>
  </bookViews>
  <sheets>
    <sheet name="Instructions" sheetId="1" r:id="rId1"/>
    <sheet name="SWED Template " sheetId="4" r:id="rId2"/>
    <sheet name="PROC &amp; effectiveness" sheetId="6" r:id="rId3"/>
    <sheet name="Examples" sheetId="8" r:id="rId4"/>
    <sheet name="Dropdowns" sheetId="5" r:id="rId5"/>
  </sheets>
  <definedNames>
    <definedName name="_ftn1" localSheetId="1">'SWED Template '!#REF!</definedName>
    <definedName name="_ftn2" localSheetId="1">'SWED Template '!#REF!</definedName>
    <definedName name="_ftnref1" localSheetId="1">'SWED Template '!#REF!</definedName>
    <definedName name="_ftnref2" localSheetId="1">'SWED Template '!#REF!</definedName>
    <definedName name="_GoBack" localSheetId="0">Instructions!$A$4</definedName>
    <definedName name="Gloves">Dropdowns!$N$2:$O$8</definedName>
    <definedName name="physical">Dropdowns!$G$2:$H$10</definedName>
    <definedName name="place">Dropdowns!$E$2:$F$5</definedName>
    <definedName name="_xlnm.Print_Area" localSheetId="4">Dropdowns!$E$1:$Q$12</definedName>
    <definedName name="_xlnm.Print_Area" localSheetId="3">Examples!$A$1:$H$57</definedName>
    <definedName name="_xlnm.Print_Area" localSheetId="0">Instructions!$A$1:$A$6</definedName>
    <definedName name="_xlnm.Print_Area" localSheetId="2">'PROC &amp; effectiveness'!$A$1:$I$36</definedName>
    <definedName name="_xlnm.Print_Area" localSheetId="1">'SWED Template '!$A$1:$F$57</definedName>
    <definedName name="PROC_List">Dropdowns!$B$3:$B$33</definedName>
    <definedName name="YesOrNo">Dropdowns!$A$3:$A$4</definedName>
  </definedNames>
  <calcPr calcId="145621" iterateDelta="1E-4"/>
</workbook>
</file>

<file path=xl/calcChain.xml><?xml version="1.0" encoding="utf-8"?>
<calcChain xmlns="http://schemas.openxmlformats.org/spreadsheetml/2006/main">
  <c r="H10" i="8" l="1"/>
  <c r="F10" i="8"/>
  <c r="F41" i="4"/>
  <c r="F37" i="4"/>
  <c r="F39" i="4" l="1"/>
  <c r="F33" i="4"/>
  <c r="F28" i="4"/>
  <c r="F26" i="4"/>
  <c r="F22" i="4" l="1"/>
  <c r="F20" i="4"/>
  <c r="F56" i="4" l="1"/>
  <c r="F44" i="4"/>
  <c r="F24" i="4"/>
  <c r="H57" i="8" l="1"/>
  <c r="H15" i="8"/>
  <c r="H13" i="8"/>
  <c r="H9" i="8"/>
  <c r="H24" i="8" l="1"/>
  <c r="F24" i="8"/>
  <c r="F13" i="4"/>
  <c r="F9" i="4"/>
  <c r="F57" i="8" l="1"/>
  <c r="F15" i="8"/>
  <c r="F13" i="8"/>
  <c r="F9" i="8"/>
  <c r="H39" i="8" l="1"/>
  <c r="H33" i="8"/>
  <c r="H28" i="8"/>
  <c r="H22" i="8"/>
  <c r="H20" i="8"/>
  <c r="F39" i="8"/>
  <c r="F33" i="8"/>
  <c r="F28" i="8"/>
  <c r="F22" i="8"/>
  <c r="F20" i="8"/>
  <c r="F30" i="4" l="1"/>
</calcChain>
</file>

<file path=xl/comments1.xml><?xml version="1.0" encoding="utf-8"?>
<comments xmlns="http://schemas.openxmlformats.org/spreadsheetml/2006/main">
  <authors>
    <author>Funk Torsten</author>
  </authors>
  <commentList>
    <comment ref="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2.xml><?xml version="1.0" encoding="utf-8"?>
<comments xmlns="http://schemas.openxmlformats.org/spreadsheetml/2006/main">
  <authors>
    <author>Funk Torsten</author>
  </authors>
  <commentList>
    <comment ref="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3.xml><?xml version="1.0" encoding="utf-8"?>
<comments xmlns="http://schemas.openxmlformats.org/spreadsheetml/2006/main">
  <authors>
    <author>GINNITY Bridget</author>
  </authors>
  <commentList>
    <comment ref="D1" authorId="0">
      <text>
        <r>
          <rPr>
            <b/>
            <sz val="9"/>
            <color indexed="81"/>
            <rFont val="Tahoma"/>
            <family val="2"/>
          </rPr>
          <t>GINNITY Bridget:</t>
        </r>
        <r>
          <rPr>
            <sz val="9"/>
            <color indexed="81"/>
            <rFont val="Tahoma"/>
            <family val="2"/>
          </rPr>
          <t xml:space="preserve">
drop down menu not provided in template</t>
        </r>
      </text>
    </comment>
    <comment ref="I1" authorId="0">
      <text>
        <r>
          <rPr>
            <b/>
            <sz val="9"/>
            <color indexed="81"/>
            <rFont val="Tahoma"/>
            <family val="2"/>
          </rPr>
          <t>GINNITY Bridget:</t>
        </r>
        <r>
          <rPr>
            <sz val="9"/>
            <color indexed="81"/>
            <rFont val="Tahoma"/>
            <family val="2"/>
          </rPr>
          <t xml:space="preserve">
drop down menu not provided in template</t>
        </r>
      </text>
    </comment>
    <comment ref="J1" authorId="0">
      <text>
        <r>
          <rPr>
            <b/>
            <sz val="9"/>
            <color indexed="81"/>
            <rFont val="Tahoma"/>
            <charset val="1"/>
          </rPr>
          <t>GINNITY Bridget:</t>
        </r>
        <r>
          <rPr>
            <sz val="9"/>
            <color indexed="81"/>
            <rFont val="Tahoma"/>
            <charset val="1"/>
          </rPr>
          <t xml:space="preserve">
Only code 12355002161 is proposed in template</t>
        </r>
      </text>
    </comment>
    <comment ref="O1" authorId="0">
      <text>
        <r>
          <rPr>
            <b/>
            <sz val="9"/>
            <color indexed="81"/>
            <rFont val="Tahoma"/>
            <charset val="1"/>
          </rPr>
          <t>GINNITY Bridget:</t>
        </r>
        <r>
          <rPr>
            <sz val="9"/>
            <color indexed="81"/>
            <rFont val="Tahoma"/>
            <charset val="1"/>
          </rPr>
          <t xml:space="preserve">
Only code 12355002161 is proposed in template</t>
        </r>
      </text>
    </comment>
  </commentList>
</comments>
</file>

<file path=xl/sharedStrings.xml><?xml version="1.0" encoding="utf-8"?>
<sst xmlns="http://schemas.openxmlformats.org/spreadsheetml/2006/main" count="777" uniqueCount="390">
  <si>
    <t>Field No.</t>
  </si>
  <si>
    <t>A</t>
  </si>
  <si>
    <t>Field name</t>
  </si>
  <si>
    <t>SWED 1</t>
  </si>
  <si>
    <t>SWED identifiers</t>
  </si>
  <si>
    <t>Free text</t>
  </si>
  <si>
    <t>n/a</t>
  </si>
  <si>
    <t>Short description of the applicability domain (in terms of substance properties)</t>
  </si>
  <si>
    <t>1.5</t>
  </si>
  <si>
    <t>1.6a.1</t>
  </si>
  <si>
    <t>1.6a.2</t>
  </si>
  <si>
    <t>2</t>
  </si>
  <si>
    <t>Conditions of use for workers (input to CSA)</t>
  </si>
  <si>
    <t>2.1</t>
  </si>
  <si>
    <t>2.2</t>
  </si>
  <si>
    <t>2.2.1</t>
  </si>
  <si>
    <t>2.3</t>
  </si>
  <si>
    <t>2.3.1</t>
  </si>
  <si>
    <t>2.4</t>
  </si>
  <si>
    <t>2.4.1</t>
  </si>
  <si>
    <t xml:space="preserve">Free text </t>
  </si>
  <si>
    <t>2.5</t>
  </si>
  <si>
    <t>2.6</t>
  </si>
  <si>
    <t>%</t>
  </si>
  <si>
    <t>2.7</t>
  </si>
  <si>
    <t>2.7.1</t>
  </si>
  <si>
    <t>2.7.2</t>
  </si>
  <si>
    <t>2.8</t>
  </si>
  <si>
    <t>2.8.1</t>
  </si>
  <si>
    <t>2.8.2</t>
  </si>
  <si>
    <t>2.9</t>
  </si>
  <si>
    <t>2.9.1</t>
  </si>
  <si>
    <t>2.10</t>
  </si>
  <si>
    <t>2.11</t>
  </si>
  <si>
    <t>3a.1</t>
  </si>
  <si>
    <t>Description of the condition of use</t>
  </si>
  <si>
    <t>3a.2</t>
  </si>
  <si>
    <t>3a.3</t>
  </si>
  <si>
    <t>Route affected</t>
  </si>
  <si>
    <t>3a.4</t>
  </si>
  <si>
    <t>3a.5</t>
  </si>
  <si>
    <t>Relevant for exposure assessment tool</t>
  </si>
  <si>
    <t>4</t>
  </si>
  <si>
    <t>Rigorously contained system</t>
  </si>
  <si>
    <t>4.1</t>
  </si>
  <si>
    <t>Description of non-technical means for rigorous containment and strict control for manual intervention.</t>
  </si>
  <si>
    <t>5</t>
  </si>
  <si>
    <t>Measured data available</t>
  </si>
  <si>
    <t>Reference to available set of measured data relevant for this task(s) or group of tasks</t>
  </si>
  <si>
    <t>6</t>
  </si>
  <si>
    <t>6.1</t>
  </si>
  <si>
    <t>Recommendations outside the scope of the risk assessment</t>
  </si>
  <si>
    <t>6.2</t>
  </si>
  <si>
    <t>Dermal</t>
  </si>
  <si>
    <t>MEASE</t>
  </si>
  <si>
    <t>Duration</t>
  </si>
  <si>
    <t>ART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</si>
  <si>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</si>
  <si>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</si>
  <si>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</si>
  <si>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</si>
  <si>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</si>
  <si>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</si>
  <si>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</si>
  <si>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</si>
  <si>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</si>
  <si>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</si>
  <si>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</si>
  <si>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</si>
  <si>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</si>
  <si>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</si>
  <si>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</si>
  <si>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</si>
  <si>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</si>
  <si>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</si>
  <si>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</si>
  <si>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</si>
  <si>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</si>
  <si>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</si>
  <si>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</si>
  <si>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Wiping</t>
  </si>
  <si>
    <t>PROC24</t>
  </si>
  <si>
    <t>PROC21</t>
  </si>
  <si>
    <t>PROC20</t>
  </si>
  <si>
    <t>PROC6</t>
  </si>
  <si>
    <t>PROC5</t>
  </si>
  <si>
    <t>Outdoor use</t>
  </si>
  <si>
    <t>Indoor use</t>
  </si>
  <si>
    <t>Liquid</t>
  </si>
  <si>
    <t>Inhalation</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</si>
  <si>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</si>
  <si>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</si>
  <si>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</si>
  <si>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</si>
  <si>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</si>
  <si>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</si>
  <si>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</si>
  <si>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</si>
  <si>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</si>
  <si>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</si>
  <si>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</si>
  <si>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</si>
  <si>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</si>
  <si>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</si>
  <si>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YesOrNo</t>
  </si>
  <si>
    <t>PROC_List</t>
  </si>
  <si>
    <t>Place_of_Use</t>
  </si>
  <si>
    <t>Physical_Form</t>
  </si>
  <si>
    <t>Solid (medium dusty)</t>
  </si>
  <si>
    <t>GV</t>
  </si>
  <si>
    <t>Basic</t>
  </si>
  <si>
    <t>System</t>
  </si>
  <si>
    <t>Advanced</t>
  </si>
  <si>
    <t>Yes</t>
  </si>
  <si>
    <t>No</t>
  </si>
  <si>
    <t>Routes</t>
  </si>
  <si>
    <t>EMKG Expo tool</t>
  </si>
  <si>
    <t>ECETOC TRA workers</t>
  </si>
  <si>
    <t>Riskofderm</t>
  </si>
  <si>
    <t>Stoffenmanager</t>
  </si>
  <si>
    <t>other: (add text)</t>
  </si>
  <si>
    <t>Tools</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</si>
  <si>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</si>
  <si>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</si>
  <si>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</si>
  <si>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</si>
  <si>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</si>
  <si>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</si>
  <si>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</si>
  <si>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(charging and discharging) at non-dedicated facilities 26 </t>
  </si>
  <si>
    <t xml:space="preserve">Transfer of substance or mixture (charging and discharging) at dedicated facilities26 </t>
  </si>
  <si>
    <t xml:space="preserve">Transfer of substance or mixture into small containers (dedicated filling line, including weighing) </t>
  </si>
  <si>
    <t xml:space="preserve">Roller application or brushing  </t>
  </si>
  <si>
    <t xml:space="preserve">Non industrial spraying  </t>
  </si>
  <si>
    <t xml:space="preserve">Use of blowing agents in manufacture of foam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</si>
  <si>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</si>
  <si>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</si>
  <si>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</si>
  <si>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</si>
  <si>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</si>
  <si>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</si>
  <si>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</si>
  <si>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</si>
  <si>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Low energy manipulation and handling of substances bound in/on materials or articles  </t>
  </si>
  <si>
    <t xml:space="preserve">Manufacturing and processing of minerals and/or metals at substantially elevated temperature  </t>
  </si>
  <si>
    <t xml:space="preserve">Open processing and transfer operations at substantially elevated temperature  </t>
  </si>
  <si>
    <t xml:space="preserve">High (mechanical) energy work-up of substances bound in /on materials and/or articles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</si>
  <si>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</si>
  <si>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</si>
  <si>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</si>
  <si>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</si>
  <si>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</si>
  <si>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</si>
  <si>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</si>
  <si>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</si>
  <si>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 name</t>
  </si>
  <si>
    <t>Select PROC</t>
  </si>
  <si>
    <t>Select physical form</t>
  </si>
  <si>
    <t>Select place of use</t>
  </si>
  <si>
    <t>Select OHS system</t>
  </si>
  <si>
    <t>Select tool</t>
  </si>
  <si>
    <t>Select Yes/No</t>
  </si>
  <si>
    <t>Select routes</t>
  </si>
  <si>
    <t>Solid (high dusty)</t>
  </si>
  <si>
    <t>Solid (low dusty)</t>
  </si>
  <si>
    <t>Other: (add text)</t>
  </si>
  <si>
    <t>1.7</t>
  </si>
  <si>
    <t>Last Revision date</t>
  </si>
  <si>
    <t>Rigorous containment</t>
  </si>
  <si>
    <t>Explanation of the activities covered by the SWED (supplements the SWED title).</t>
  </si>
  <si>
    <t xml:space="preserve"> SUMI reference(s)</t>
  </si>
  <si>
    <t>&gt;4 hours</t>
  </si>
  <si>
    <t>1-4 hours</t>
  </si>
  <si>
    <t>&lt; 15 mins</t>
  </si>
  <si>
    <t>To be established by registrant</t>
  </si>
  <si>
    <t>Other:(specify %)</t>
  </si>
  <si>
    <t>Select general ventilation</t>
  </si>
  <si>
    <t>LEV</t>
  </si>
  <si>
    <t>Select LEV effectiveness</t>
  </si>
  <si>
    <t>professional</t>
  </si>
  <si>
    <t>industrial</t>
  </si>
  <si>
    <t>BEAT</t>
  </si>
  <si>
    <t>Additional good practice advice</t>
  </si>
  <si>
    <t>Select PPE effectiveness</t>
  </si>
  <si>
    <t>15 mins-1 hour</t>
  </si>
  <si>
    <t>90%</t>
  </si>
  <si>
    <t>80%</t>
  </si>
  <si>
    <t>ESCom Code</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</si>
  <si>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</si>
  <si>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</si>
  <si>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</si>
  <si>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</si>
  <si>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Select duration</t>
  </si>
  <si>
    <t>Enter duration (units)</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</si>
  <si>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</si>
  <si>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</si>
  <si>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</si>
  <si>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</si>
  <si>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</si>
  <si>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RPE</t>
  </si>
  <si>
    <t>2.11.1</t>
  </si>
  <si>
    <t>Details on occupational health and safety management system</t>
  </si>
  <si>
    <t>Other:(specify)</t>
  </si>
  <si>
    <t>Describe any additional operational condition, technical or organisational measure, or personal protective equipment  in place during the activity(ies) which has not been already described</t>
  </si>
  <si>
    <t xml:space="preserve">Details on the condition of use </t>
  </si>
  <si>
    <t>Inh. &amp; dermal</t>
  </si>
  <si>
    <t>If measured data is available for the activity(ies) described by the SWED, indicate the reference and any additional explanation.</t>
  </si>
  <si>
    <t>3</t>
  </si>
  <si>
    <t>1.6</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</si>
  <si>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</si>
  <si>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</si>
  <si>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</si>
  <si>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</si>
  <si>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</si>
  <si>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</si>
  <si>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</si>
  <si>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</si>
  <si>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</si>
  <si>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</si>
  <si>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Gas</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</si>
  <si>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</si>
  <si>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</si>
  <si>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</si>
  <si>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</si>
  <si>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</si>
  <si>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</si>
  <si>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</si>
  <si>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</si>
  <si>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</si>
  <si>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</si>
  <si>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</si>
  <si>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</si>
  <si>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</si>
  <si>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Liquified gas</t>
  </si>
  <si>
    <t>When relevant and when known, identify any boundaries with respect to substance properties (e.g. hazard classification, volatility bands, DNEL bands). The intention is to help registrants identify the appropriate SWEDs for their substance</t>
  </si>
  <si>
    <t>1.4.2</t>
  </si>
  <si>
    <t>4.2</t>
  </si>
  <si>
    <t>8 hours</t>
  </si>
  <si>
    <t>Select indoor, outdoor or both as appropriate.</t>
  </si>
  <si>
    <t>SWED 2</t>
  </si>
  <si>
    <t>sector_SWED_11(i_l_III)v1</t>
  </si>
  <si>
    <t>Manual spraying</t>
  </si>
  <si>
    <t>Maximum concentrations of substances in this product :
- surfactant: 20%
- Polymeric: 20%
- Solvent: 15%
- Base/acid: 20%
- Builder: 24%
- Hydrotope: 10%
- Bleach: 10%
- Perfumes: 2%
- Other Additives: 2%</t>
  </si>
  <si>
    <t>4 hours</t>
  </si>
  <si>
    <t>sector_SWED_10(i_l_III)v1</t>
  </si>
  <si>
    <t>sector_SUMI_10_PW</t>
  </si>
  <si>
    <t>Manual spraying of general cleaning products</t>
  </si>
  <si>
    <t>Wiping of general cleaning products</t>
  </si>
  <si>
    <t>Regular cleaning of equipment, manual spraying</t>
  </si>
  <si>
    <t>Regular cleaning of equipment, wipe with long-handle tool</t>
  </si>
  <si>
    <t xml:space="preserve">Aerosols generated </t>
  </si>
  <si>
    <t>COSHH SR4 Manual cleaning and disinfecting surfaces</t>
  </si>
  <si>
    <t>Select/enter temperature</t>
  </si>
  <si>
    <t>Other:specify ˚C</t>
  </si>
  <si>
    <t>Ambient</t>
  </si>
  <si>
    <t>&lt;20˚C above ambient</t>
  </si>
  <si>
    <t xml:space="preserve">Section 1 provides information on the scope of the SWED </t>
  </si>
  <si>
    <t>Provide the date of the latest SWED revision in the format dd/mm/yyyy, or version number</t>
  </si>
  <si>
    <t>Enter maximum duration (units)</t>
  </si>
  <si>
    <t>Other:(specify option)</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</si>
  <si>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</si>
  <si>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</si>
  <si>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</si>
  <si>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</si>
  <si>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</si>
  <si>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</si>
  <si>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Product ingredients diluted and/or suspended.</t>
  </si>
  <si>
    <t>15193135782: It is recommended to wear household gloves when handling undiluted product.</t>
  </si>
  <si>
    <t>Enter maximum temperature</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</si>
  <si>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</si>
  <si>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</si>
  <si>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t>Use of long handled tool reduces potential for dermal exposure</t>
  </si>
  <si>
    <t>sector_SUMI_11_PW</t>
  </si>
  <si>
    <t>11137200300: Liquified gas</t>
  </si>
  <si>
    <t>9268175004: Liquid</t>
  </si>
  <si>
    <t>ESCom phrase code(s)</t>
  </si>
  <si>
    <t>9313213237: Indoor use</t>
  </si>
  <si>
    <t>9313213238: Outdoor use</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</si>
  <si>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</si>
  <si>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</si>
  <si>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</si>
  <si>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</si>
  <si>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</si>
  <si>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</si>
  <si>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</si>
  <si>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</si>
  <si>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</si>
  <si>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</si>
  <si>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</si>
  <si>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</si>
  <si>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</si>
  <si>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</si>
  <si>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</si>
  <si>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</si>
  <si>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</si>
  <si>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</si>
  <si>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</si>
  <si>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Enter information for communication when appropriate. Use an ESCom phrase when possible. This can be the phrase suggested here, or a suitable standard phrase from the ESCom Phrase Catalogue. Alternatively, provide appropriate free text for communication and consider proposing it as a standard phrase. 
Insert a numeric value from Column E when appropriate.
Leave cell blank when it is not relevant to provide information. 
</t>
  </si>
  <si>
    <t xml:space="preserve">Indicate whether the workers wear eye protection during the activity(ies) e.g. goggles. </t>
  </si>
  <si>
    <t xml:space="preserve">Indicate whether the workers wear dermal protection during the activity(ies) e.g. gloves, coveralls. </t>
  </si>
  <si>
    <t>Temperature</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</si>
  <si>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</si>
  <si>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</si>
  <si>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</si>
  <si>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</si>
  <si>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</si>
  <si>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</si>
  <si>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</si>
  <si>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</si>
  <si>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</si>
  <si>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</si>
  <si>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</si>
  <si>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</si>
  <si>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</si>
  <si>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</si>
  <si>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</si>
  <si>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</si>
  <si>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</si>
  <si>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Gloves</t>
  </si>
  <si>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</si>
  <si>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</si>
  <si>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</si>
  <si>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t xml:space="preserve">For example, "protection against dirt, splashes or unexpected contact”                                                                  </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</si>
  <si>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</si>
  <si>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</si>
  <si>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</si>
  <si>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</si>
  <si>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</si>
  <si>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</si>
  <si>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</si>
  <si>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</si>
  <si>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</si>
  <si>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</si>
  <si>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</si>
  <si>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</si>
  <si>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</si>
  <si>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</si>
  <si>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</si>
  <si>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</si>
  <si>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</si>
  <si>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</si>
  <si>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</si>
  <si>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</si>
  <si>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</si>
  <si>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</si>
  <si>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Good (natural and/or mechanical)</t>
  </si>
  <si>
    <t>Enhanced (engineered mechanical)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</si>
  <si>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</si>
  <si>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</si>
  <si>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</si>
  <si>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</si>
  <si>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</si>
  <si>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</si>
  <si>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For example, reference to COSHH, EMKG and Gisbau sheets, industry guidance</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</si>
  <si>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</si>
  <si>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</si>
  <si>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</si>
  <si>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30 ˚C</t>
  </si>
  <si>
    <t>10133224959: Covers use at ambient temperatures"</t>
  </si>
  <si>
    <t>Any size workroom</t>
  </si>
  <si>
    <t>Surface spraying, breathing zone of worker</t>
  </si>
  <si>
    <t>Low application rate &lt;0.3l/min, any spray direction, no compressed air</t>
  </si>
  <si>
    <t>Note: Check for guidelines on generation of SWED codes</t>
  </si>
  <si>
    <t>Activity is intermittent and usually combined with other longer duration tasks such as wiping</t>
  </si>
  <si>
    <t>Activity is intermittent and usually combined with other shorter duration tasks such as spraying. Wiping could be undertaken for most of shift.</t>
  </si>
  <si>
    <t>Aerosols generated. Product ingredients diluted and/or suspended.</t>
  </si>
  <si>
    <t>Template for generating a Sector-specific Worker Exposure Description: SWED</t>
  </si>
  <si>
    <t>10133220202: Indoor or outdoor use</t>
  </si>
  <si>
    <t>Indoor or outdoor use</t>
  </si>
  <si>
    <t>11133171336: Solid, high dustiness</t>
  </si>
  <si>
    <t>11133171332: Solid, medium dustiness</t>
  </si>
  <si>
    <t>11133171331: Solid, low dustiness</t>
  </si>
  <si>
    <t>9313213340: Gaseous</t>
  </si>
  <si>
    <t>10133224959: Covers use at ambient temperatures</t>
  </si>
  <si>
    <t>11133171312: Assumes use at not more than 20°C above ambient temperature.</t>
  </si>
  <si>
    <t>12355002161: : Assumes process temperature up to</t>
  </si>
  <si>
    <r>
      <rPr>
        <b/>
        <i/>
        <sz val="9"/>
        <color theme="1"/>
        <rFont val="Verdana"/>
        <family val="2"/>
      </rPr>
      <t xml:space="preserve">Instructions for generating SWEDs using the SWED template
</t>
    </r>
    <r>
      <rPr>
        <i/>
        <sz val="9"/>
        <color theme="1"/>
        <rFont val="Verdana"/>
        <family val="2"/>
      </rPr>
      <t xml:space="preserve">
1. From the use maps, identify the worker contributing activities (CA's) for which you want to generate SWEDs
2. Use the template to create a SWED 
    </t>
    </r>
    <r>
      <rPr>
        <b/>
        <i/>
        <sz val="9"/>
        <color theme="1"/>
        <rFont val="Verdana"/>
        <family val="2"/>
      </rPr>
      <t>Sections 1 and 2:</t>
    </r>
    <r>
      <rPr>
        <i/>
        <sz val="9"/>
        <color theme="1"/>
        <rFont val="Verdana"/>
        <family val="2"/>
      </rPr>
      <t xml:space="preserve"> these are the core sections to fill. The remaining sections are filled as relevant. 
    </t>
    </r>
    <r>
      <rPr>
        <b/>
        <i/>
        <sz val="9"/>
        <color theme="1"/>
        <rFont val="Verdana"/>
        <family val="2"/>
      </rPr>
      <t>Section 3:</t>
    </r>
    <r>
      <rPr>
        <i/>
        <sz val="9"/>
        <color theme="1"/>
        <rFont val="Verdana"/>
        <family val="2"/>
      </rPr>
      <t xml:space="preserve"> add any additional determinants necessary for exposure modelling tools when necessary
    </t>
    </r>
    <r>
      <rPr>
        <b/>
        <i/>
        <sz val="9"/>
        <color theme="1"/>
        <rFont val="Verdana"/>
        <family val="2"/>
      </rPr>
      <t>Section 4:</t>
    </r>
    <r>
      <rPr>
        <i/>
        <sz val="9"/>
        <color theme="1"/>
        <rFont val="Verdana"/>
        <family val="2"/>
      </rPr>
      <t xml:space="preserve"> if the activity is rigorously contained with respect to worker exposure, provide additional details here 
    </t>
    </r>
    <r>
      <rPr>
        <b/>
        <i/>
        <sz val="9"/>
        <color theme="1"/>
        <rFont val="Verdana"/>
        <family val="2"/>
      </rPr>
      <t>Section 5:</t>
    </r>
    <r>
      <rPr>
        <i/>
        <sz val="9"/>
        <color theme="1"/>
        <rFont val="Verdana"/>
        <family val="2"/>
      </rPr>
      <t xml:space="preserve"> provide information on measured data, if it is available
    </t>
    </r>
    <r>
      <rPr>
        <b/>
        <i/>
        <sz val="9"/>
        <color theme="1"/>
        <rFont val="Verdana"/>
        <family val="2"/>
      </rPr>
      <t>Section 6:</t>
    </r>
    <r>
      <rPr>
        <i/>
        <sz val="9"/>
        <color theme="1"/>
        <rFont val="Verdana"/>
        <family val="2"/>
      </rPr>
      <t xml:space="preserve"> if relevant, provide advice to reduce the exposure although obligations according to Article 37(4) of REACH do not apply
3. Fill in Column D for all rows in </t>
    </r>
    <r>
      <rPr>
        <b/>
        <i/>
        <sz val="9"/>
        <color theme="1"/>
        <rFont val="Verdana"/>
        <family val="2"/>
      </rPr>
      <t>bold*</t>
    </r>
    <r>
      <rPr>
        <i/>
        <sz val="9"/>
        <color theme="1"/>
        <rFont val="Verdana"/>
        <family val="2"/>
      </rPr>
      <t xml:space="preserve">, with an asterisk, and fill in the rows in "normal" font when relevant  
4. Add repeatable blocks of rows as required (these are indicated by grey shaded rows) 
5. Fill in Column E to provide information for communication when appropriate. Select or generate an ESCom phrase as necessary 
6. Add repeatable Columns D and E for every additional SWED. Note that a SWED can be either for each CA of a use or for a combination of CA’s that have the same conditions of use
7. Further instructions are provided in the SWED Template worksheet   
</t>
    </r>
  </si>
  <si>
    <t>Free text/Standard phrase</t>
  </si>
  <si>
    <t xml:space="preserve">11133171458: Wear chemically resistant gloves (tested to EN374) in combination with specific activity training. </t>
  </si>
  <si>
    <t xml:space="preserve">12355002165: For further specification, refer to section 8 of the SDS. </t>
  </si>
  <si>
    <t xml:space="preserve">11133171457: Wear chemically resistant gloves (tested to EN374) in combination with ‘basic’ employee training. </t>
  </si>
  <si>
    <t xml:space="preserve">10133224896: Wear suitable gloves tested to EN374. </t>
  </si>
  <si>
    <t xml:space="preserve">For example: "protection against dirt, splashes or unexpected contact”                                                                  </t>
  </si>
  <si>
    <t>For example: reference to COSHH, EMKG and Gisbau sheets, industry guidance</t>
  </si>
  <si>
    <t>EXAMPLE of completed SWEDs</t>
  </si>
  <si>
    <t>SWED Template v01; February 2016</t>
  </si>
  <si>
    <t xml:space="preserve">SWED TEMPLATE </t>
  </si>
  <si>
    <t>This example is based on one of the examples included in the Use Map Template</t>
  </si>
  <si>
    <r>
      <rPr>
        <b/>
        <i/>
        <sz val="9"/>
        <color theme="1"/>
        <rFont val="Verdana"/>
        <family val="2"/>
      </rPr>
      <t>SWED Template Excel File</t>
    </r>
    <r>
      <rPr>
        <i/>
        <sz val="9"/>
        <color theme="1"/>
        <rFont val="Verdana"/>
        <family val="2"/>
      </rPr>
      <t xml:space="preserve">
This Excel file contains five worksheets:
</t>
    </r>
    <r>
      <rPr>
        <b/>
        <i/>
        <sz val="9"/>
        <color theme="1"/>
        <rFont val="Verdana"/>
        <family val="2"/>
      </rPr>
      <t>1. Instructions:</t>
    </r>
    <r>
      <rPr>
        <i/>
        <sz val="9"/>
        <color theme="1"/>
        <rFont val="Verdana"/>
        <family val="2"/>
      </rPr>
      <t xml:space="preserve"> a short introduction to the template, with instructions and background
</t>
    </r>
    <r>
      <rPr>
        <b/>
        <i/>
        <sz val="9"/>
        <color theme="1"/>
        <rFont val="Verdana"/>
        <family val="2"/>
      </rPr>
      <t xml:space="preserve">2. Template: </t>
    </r>
    <r>
      <rPr>
        <i/>
        <sz val="9"/>
        <color theme="1"/>
        <rFont val="Verdana"/>
        <family val="2"/>
      </rPr>
      <t xml:space="preserve">the format for the SWEDs, to be filled in by the user
</t>
    </r>
    <r>
      <rPr>
        <b/>
        <i/>
        <sz val="9"/>
        <color theme="1"/>
        <rFont val="Verdana"/>
        <family val="2"/>
      </rPr>
      <t>3. PROC &amp; effectiveness:</t>
    </r>
    <r>
      <rPr>
        <i/>
        <sz val="9"/>
        <color theme="1"/>
        <rFont val="Verdana"/>
        <family val="2"/>
      </rPr>
      <t xml:space="preserve"> supporting information, namely: a list of PROCs with descriptions; the default effectiveness for LEV applied in Ecetoc TRA v3; the exposure control efficiencies for different dermal protection strategies in Ecetoc TRA v3.
</t>
    </r>
    <r>
      <rPr>
        <b/>
        <i/>
        <sz val="9"/>
        <color theme="1"/>
        <rFont val="Verdana"/>
        <family val="2"/>
      </rPr>
      <t>4. Examples:</t>
    </r>
    <r>
      <rPr>
        <i/>
        <sz val="9"/>
        <color theme="1"/>
        <rFont val="Verdana"/>
        <family val="2"/>
      </rPr>
      <t xml:space="preserve"> examples of completed SWEDs. These are based on ones of the examples included with the Use Map Template. 
</t>
    </r>
    <r>
      <rPr>
        <b/>
        <i/>
        <sz val="9"/>
        <color theme="1"/>
        <rFont val="Verdana"/>
        <family val="2"/>
      </rPr>
      <t>5. Dropdown Menus:</t>
    </r>
    <r>
      <rPr>
        <i/>
        <sz val="9"/>
        <color theme="1"/>
        <rFont val="Verdana"/>
        <family val="2"/>
      </rPr>
      <t xml:space="preserve"> options that are provided for dropdown menus (picklists) and suggested ESCom phrases. They can be edited to include the preferred options of the user.
</t>
    </r>
  </si>
  <si>
    <r>
      <rPr>
        <b/>
        <i/>
        <sz val="9"/>
        <color theme="1"/>
        <rFont val="Verdana"/>
        <family val="2"/>
      </rPr>
      <t xml:space="preserve"> Background on the Use Map Package and SWEDs
</t>
    </r>
    <r>
      <rPr>
        <i/>
        <sz val="9"/>
        <color theme="1"/>
        <rFont val="Verdana"/>
        <family val="2"/>
      </rPr>
      <t xml:space="preserve">
Downstream users may provide information to help registrants prepare realistic and relevant Chemical Safety Assessments under REACH. The Use Map Package is the agreed mechanism for this communication. It consists of four elements:
• </t>
    </r>
    <r>
      <rPr>
        <b/>
        <i/>
        <sz val="9"/>
        <color theme="1"/>
        <rFont val="Verdana"/>
        <family val="2"/>
      </rPr>
      <t>Use Maps</t>
    </r>
    <r>
      <rPr>
        <i/>
        <sz val="9"/>
        <color theme="1"/>
        <rFont val="Verdana"/>
        <family val="2"/>
      </rPr>
      <t xml:space="preserve"> that provide an overview of the common uses in a sector and the contributing activities for those uses. 
• </t>
    </r>
    <r>
      <rPr>
        <b/>
        <i/>
        <sz val="9"/>
        <color theme="1"/>
        <rFont val="Verdana"/>
        <family val="2"/>
      </rPr>
      <t>SWEDs</t>
    </r>
    <r>
      <rPr>
        <i/>
        <sz val="9"/>
        <color theme="1"/>
        <rFont val="Verdana"/>
        <family val="2"/>
      </rPr>
      <t xml:space="preserve"> that provide exposure assessment inputs for worker activities
•</t>
    </r>
    <r>
      <rPr>
        <b/>
        <i/>
        <sz val="9"/>
        <color theme="1"/>
        <rFont val="Verdana"/>
        <family val="2"/>
      </rPr>
      <t xml:space="preserve"> SCEDs </t>
    </r>
    <r>
      <rPr>
        <i/>
        <sz val="9"/>
        <color theme="1"/>
        <rFont val="Verdana"/>
        <family val="2"/>
      </rPr>
      <t xml:space="preserve"> that provide exposure assessment inputs for consumer activities
• </t>
    </r>
    <r>
      <rPr>
        <b/>
        <i/>
        <sz val="9"/>
        <color theme="1"/>
        <rFont val="Verdana"/>
        <family val="2"/>
      </rPr>
      <t xml:space="preserve">SpERCs </t>
    </r>
    <r>
      <rPr>
        <i/>
        <sz val="9"/>
        <color theme="1"/>
        <rFont val="Verdana"/>
        <family val="2"/>
      </rPr>
      <t xml:space="preserve">that provide exposure assessment inputs for the environment
Templates are provided for each element of the Use Map Package. Downstream user sector organisations or other interested parties generate Use Maps, SWEDS, SCEDs and SpERCs using these templates. This is a voluntary action  but is considered important to facilitate harmonised communication. 
This SWED template was developed under action area 2.3A of the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</si>
</sst>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Arial"/>
      <family val="2"/>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0"/>
      <color indexed="8"/>
      <name val="Calibri"/>
      <family val="2"/>
      <scheme val="minor"/>
    </font>
    <font>
      <sz val="11"/>
      <color rgb="FF0070C0"/>
      <name val="Arial"/>
      <family val="2"/>
    </font>
    <font>
      <b/>
      <sz val="11"/>
      <color theme="1"/>
      <name val="Arial"/>
      <family val="2"/>
    </font>
    <font>
      <sz val="11"/>
      <color theme="3" tint="0.39997558519241921"/>
      <name val="Arial"/>
      <family val="2"/>
    </font>
    <font>
      <i/>
      <sz val="11"/>
      <color theme="1"/>
      <name val="Arial"/>
      <family val="2"/>
    </font>
    <font>
      <i/>
      <sz val="10"/>
      <color theme="1"/>
      <name val="Verdana"/>
      <family val="2"/>
    </font>
    <font>
      <b/>
      <sz val="14"/>
      <color theme="1"/>
      <name val="Verdana"/>
      <family val="2"/>
    </font>
    <font>
      <i/>
      <sz val="10"/>
      <color theme="3" tint="0.39997558519241921"/>
      <name val="Verdana"/>
      <family val="2"/>
    </font>
    <font>
      <sz val="10"/>
      <color theme="3" tint="0.3999755851924192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i/>
      <sz val="10"/>
      <color rgb="FF0070C0"/>
      <name val="Verdana"/>
      <family val="2"/>
    </font>
    <font>
      <sz val="10"/>
      <color rgb="FF0070C0"/>
      <name val="Verdana"/>
      <family val="2"/>
    </font>
    <font>
      <sz val="10"/>
      <color rgb="FF538DD5"/>
      <name val="Verdana"/>
      <family val="2"/>
    </font>
    <font>
      <sz val="10"/>
      <color theme="1"/>
      <name val="Calibri"/>
      <family val="2"/>
      <scheme val="minor"/>
    </font>
    <font>
      <b/>
      <i/>
      <sz val="11"/>
      <color theme="1"/>
      <name val="Verdana"/>
      <family val="2"/>
    </font>
    <font>
      <b/>
      <i/>
      <sz val="12"/>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sz val="11"/>
      <color rgb="FF1F497D"/>
      <name val="Calibri"/>
      <family val="2"/>
    </font>
    <font>
      <b/>
      <i/>
      <sz val="11"/>
      <color theme="1"/>
      <name val="Arial"/>
      <family val="2"/>
    </font>
    <font>
      <u/>
      <sz val="11"/>
      <color theme="10"/>
      <name val="Arial"/>
      <family val="2"/>
    </font>
    <font>
      <strike/>
      <sz val="11"/>
      <color theme="1"/>
      <name val="Verdana"/>
      <family val="2"/>
    </font>
    <font>
      <i/>
      <sz val="9"/>
      <color theme="1"/>
      <name val="Verdana"/>
      <family val="2"/>
    </font>
    <font>
      <b/>
      <i/>
      <sz val="9"/>
      <color theme="1"/>
      <name val="Verdana"/>
      <family val="2"/>
    </font>
    <font>
      <b/>
      <sz val="12"/>
      <color theme="1"/>
      <name val="Verdana"/>
      <family val="2"/>
    </font>
    <font>
      <sz val="10"/>
      <name val="Verdana"/>
      <family val="2"/>
    </font>
    <font>
      <b/>
      <sz val="10"/>
      <name val="Verdana"/>
      <family val="2"/>
    </font>
    <font>
      <b/>
      <sz val="9"/>
      <color indexed="81"/>
      <name val="Tahoma"/>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
      <sz val="11"/>
      <color rgb="FF00B050"/>
      <name val="Arial"/>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69FFAD"/>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6498">
    <xf numFmtId="0" fontId="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6" fillId="0" borderId="0"/>
    <xf numFmtId="0" fontId="9" fillId="0" borderId="0"/>
    <xf numFmtId="0" fontId="21" fillId="0" borderId="0"/>
    <xf numFmtId="0" fontId="2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applyNumberFormat="0" applyFill="0" applyBorder="0" applyAlignment="0" applyProtection="0"/>
    <xf numFmtId="0" fontId="40" fillId="0" borderId="0" applyNumberFormat="0" applyFill="0" applyBorder="0" applyAlignment="0" applyProtection="0"/>
  </cellStyleXfs>
  <cellXfs count="291">
    <xf numFmtId="0" fontId="0" fillId="0" borderId="0" xfId="0"/>
    <xf numFmtId="0" fontId="0" fillId="0" borderId="0" xfId="0" applyAlignment="1">
      <alignment wrapText="1"/>
    </xf>
    <xf numFmtId="49" fontId="3" fillId="0" borderId="11" xfId="0" applyNumberFormat="1" applyFont="1" applyBorder="1" applyAlignment="1">
      <alignment horizontal="left" vertical="center" wrapText="1"/>
    </xf>
    <xf numFmtId="0" fontId="3" fillId="0" borderId="12" xfId="0" applyFont="1" applyBorder="1" applyAlignment="1">
      <alignment vertical="center" wrapText="1"/>
    </xf>
    <xf numFmtId="49" fontId="3" fillId="0" borderId="9" xfId="0" applyNumberFormat="1" applyFont="1" applyBorder="1" applyAlignment="1">
      <alignment horizontal="left" vertical="center" wrapText="1"/>
    </xf>
    <xf numFmtId="0" fontId="3" fillId="0" borderId="9" xfId="0" applyFont="1" applyBorder="1" applyAlignment="1">
      <alignment vertical="center" wrapText="1"/>
    </xf>
    <xf numFmtId="0" fontId="10" fillId="2" borderId="10" xfId="0" applyFont="1" applyFill="1" applyBorder="1" applyAlignment="1">
      <alignment horizontal="left" vertical="center" wrapText="1"/>
    </xf>
    <xf numFmtId="0" fontId="10" fillId="0" borderId="28" xfId="0" applyFont="1" applyBorder="1" applyAlignment="1">
      <alignment horizontal="left" vertical="center" wrapText="1"/>
    </xf>
    <xf numFmtId="0" fontId="13" fillId="0" borderId="0" xfId="0" applyFont="1"/>
    <xf numFmtId="49" fontId="3" fillId="0" borderId="31" xfId="0" applyNumberFormat="1" applyFont="1" applyBorder="1" applyAlignment="1">
      <alignment horizontal="left" vertical="center" wrapText="1"/>
    </xf>
    <xf numFmtId="0" fontId="3" fillId="0" borderId="40" xfId="0" applyFont="1" applyBorder="1" applyAlignment="1">
      <alignment vertical="center" wrapText="1"/>
    </xf>
    <xf numFmtId="0" fontId="10" fillId="0" borderId="4" xfId="0" applyFont="1" applyBorder="1" applyAlignment="1">
      <alignment horizontal="left" vertical="center" wrapText="1"/>
    </xf>
    <xf numFmtId="49" fontId="3" fillId="0" borderId="31" xfId="0" applyNumberFormat="1" applyFont="1" applyFill="1" applyBorder="1" applyAlignment="1">
      <alignment horizontal="left" vertical="center" wrapText="1"/>
    </xf>
    <xf numFmtId="0" fontId="17" fillId="0" borderId="0" xfId="0" applyFont="1" applyAlignment="1">
      <alignment wrapText="1"/>
    </xf>
    <xf numFmtId="49" fontId="3" fillId="0" borderId="17" xfId="0" applyNumberFormat="1" applyFont="1" applyBorder="1" applyAlignment="1">
      <alignment horizontal="left" vertical="center" wrapText="1"/>
    </xf>
    <xf numFmtId="0" fontId="3" fillId="0" borderId="6" xfId="0" applyFont="1" applyBorder="1" applyAlignment="1">
      <alignment vertical="center" wrapText="1"/>
    </xf>
    <xf numFmtId="0" fontId="10" fillId="0" borderId="7" xfId="0" applyFont="1" applyBorder="1" applyAlignment="1">
      <alignment horizontal="left" vertical="center" wrapText="1"/>
    </xf>
    <xf numFmtId="49" fontId="3" fillId="0" borderId="43" xfId="0" applyNumberFormat="1" applyFont="1" applyBorder="1" applyAlignment="1">
      <alignment horizontal="left" vertical="center"/>
    </xf>
    <xf numFmtId="0" fontId="19" fillId="0" borderId="0" xfId="0" applyFont="1" applyAlignment="1">
      <alignment wrapText="1"/>
    </xf>
    <xf numFmtId="0" fontId="20" fillId="0" borderId="0" xfId="0" quotePrefix="1" applyFont="1" applyAlignment="1">
      <alignment horizontal="left" vertical="center" wrapText="1"/>
    </xf>
    <xf numFmtId="0" fontId="0" fillId="0" borderId="0" xfId="0" applyFill="1"/>
    <xf numFmtId="0" fontId="0" fillId="0" borderId="0" xfId="0" applyAlignment="1">
      <alignment horizontal="center"/>
    </xf>
    <xf numFmtId="0" fontId="14" fillId="4" borderId="22" xfId="0" applyFont="1" applyFill="1" applyBorder="1"/>
    <xf numFmtId="0" fontId="13" fillId="4" borderId="24" xfId="0" applyFont="1" applyFill="1" applyBorder="1"/>
    <xf numFmtId="0" fontId="14" fillId="4" borderId="23" xfId="0" applyFont="1" applyFill="1" applyBorder="1"/>
    <xf numFmtId="0" fontId="14" fillId="4" borderId="23" xfId="0" applyFont="1" applyFill="1" applyBorder="1" applyAlignment="1">
      <alignment wrapText="1"/>
    </xf>
    <xf numFmtId="0" fontId="13" fillId="4" borderId="24" xfId="0" applyFont="1" applyFill="1" applyBorder="1" applyAlignment="1">
      <alignment wrapText="1"/>
    </xf>
    <xf numFmtId="0" fontId="25" fillId="0" borderId="29" xfId="0" applyFont="1" applyFill="1" applyBorder="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horizontal="left" vertical="center" wrapText="1"/>
    </xf>
    <xf numFmtId="0" fontId="28" fillId="0" borderId="0" xfId="0" applyFont="1" applyAlignment="1">
      <alignment vertical="center" wrapText="1"/>
    </xf>
    <xf numFmtId="0" fontId="15" fillId="0" borderId="0" xfId="0" applyFont="1" applyAlignment="1">
      <alignment wrapText="1"/>
    </xf>
    <xf numFmtId="0" fontId="12" fillId="0" borderId="0" xfId="23245" applyFont="1" applyFill="1"/>
    <xf numFmtId="0" fontId="2" fillId="2" borderId="3"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2" borderId="6" xfId="0" applyFont="1" applyFill="1" applyBorder="1" applyAlignment="1">
      <alignment vertical="center" wrapText="1"/>
    </xf>
    <xf numFmtId="0" fontId="10" fillId="0" borderId="17" xfId="0" applyFont="1" applyBorder="1" applyAlignment="1">
      <alignment vertical="center" wrapText="1"/>
    </xf>
    <xf numFmtId="0" fontId="10" fillId="2"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2" xfId="0" applyFont="1" applyBorder="1" applyAlignment="1">
      <alignment horizontal="left" vertical="center" wrapText="1"/>
    </xf>
    <xf numFmtId="0" fontId="3" fillId="2" borderId="6" xfId="0" applyFont="1" applyFill="1" applyBorder="1" applyAlignment="1">
      <alignment vertical="center" wrapText="1"/>
    </xf>
    <xf numFmtId="0" fontId="10" fillId="0" borderId="9" xfId="0" applyFont="1" applyBorder="1" applyAlignment="1">
      <alignment vertical="center" wrapText="1"/>
    </xf>
    <xf numFmtId="0" fontId="10" fillId="0" borderId="14" xfId="0" applyFont="1" applyBorder="1" applyAlignment="1">
      <alignment horizontal="left" vertical="center" wrapText="1"/>
    </xf>
    <xf numFmtId="0" fontId="10" fillId="0" borderId="16" xfId="0" applyFont="1" applyFill="1" applyBorder="1" applyAlignment="1">
      <alignment vertical="center" wrapText="1"/>
    </xf>
    <xf numFmtId="9" fontId="10" fillId="0" borderId="4" xfId="0" applyNumberFormat="1"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37" xfId="0" applyFont="1" applyBorder="1" applyAlignment="1">
      <alignment horizontal="left" vertical="center" wrapText="1"/>
    </xf>
    <xf numFmtId="0" fontId="10" fillId="0" borderId="30" xfId="0" applyFont="1" applyBorder="1" applyAlignment="1">
      <alignment vertical="center" wrapText="1"/>
    </xf>
    <xf numFmtId="0" fontId="10" fillId="0" borderId="40" xfId="0" applyFont="1" applyBorder="1" applyAlignment="1">
      <alignment horizontal="left" vertical="center" wrapText="1"/>
    </xf>
    <xf numFmtId="0" fontId="10" fillId="0" borderId="33" xfId="0" applyFont="1" applyBorder="1" applyAlignment="1">
      <alignment horizontal="left" vertical="center" wrapText="1"/>
    </xf>
    <xf numFmtId="0" fontId="10" fillId="0" borderId="8" xfId="0" applyFont="1" applyBorder="1" applyAlignment="1">
      <alignment horizontal="left" vertical="center" wrapText="1"/>
    </xf>
    <xf numFmtId="9" fontId="10" fillId="0" borderId="7" xfId="0" applyNumberFormat="1" applyFont="1" applyBorder="1" applyAlignment="1">
      <alignment horizontal="left" vertical="center" wrapText="1"/>
    </xf>
    <xf numFmtId="0" fontId="3" fillId="0" borderId="40" xfId="0" applyFont="1" applyFill="1" applyBorder="1" applyAlignment="1">
      <alignment vertical="center" wrapText="1"/>
    </xf>
    <xf numFmtId="0" fontId="10" fillId="0" borderId="31" xfId="0" applyFont="1" applyFill="1" applyBorder="1" applyAlignment="1">
      <alignment vertical="center" wrapText="1"/>
    </xf>
    <xf numFmtId="0" fontId="10" fillId="0" borderId="39" xfId="0" applyFont="1" applyFill="1" applyBorder="1" applyAlignment="1">
      <alignment horizontal="left" vertical="center" wrapText="1"/>
    </xf>
    <xf numFmtId="0" fontId="10" fillId="0" borderId="16" xfId="0" applyFont="1" applyBorder="1" applyAlignment="1">
      <alignment vertical="center" wrapText="1"/>
    </xf>
    <xf numFmtId="0" fontId="10" fillId="0" borderId="11" xfId="0" applyFont="1" applyBorder="1" applyAlignment="1">
      <alignment vertical="center" wrapText="1"/>
    </xf>
    <xf numFmtId="49" fontId="3" fillId="0" borderId="0" xfId="0" applyNumberFormat="1" applyFont="1" applyAlignment="1">
      <alignment horizontal="left" vertical="center"/>
    </xf>
    <xf numFmtId="0" fontId="32" fillId="0" borderId="0" xfId="0" applyFont="1" applyFill="1" applyBorder="1"/>
    <xf numFmtId="0" fontId="16" fillId="0" borderId="0" xfId="0" applyFont="1" applyAlignment="1">
      <alignment vertical="center" wrapText="1"/>
    </xf>
    <xf numFmtId="0" fontId="0" fillId="0" borderId="0" xfId="0" applyFont="1" applyAlignment="1">
      <alignment horizontal="left"/>
    </xf>
    <xf numFmtId="0" fontId="0" fillId="0" borderId="0" xfId="0" applyFont="1" applyFill="1" applyBorder="1" applyAlignment="1">
      <alignment wrapText="1"/>
    </xf>
    <xf numFmtId="0" fontId="0" fillId="0" borderId="0" xfId="0" applyFont="1"/>
    <xf numFmtId="0" fontId="14" fillId="0" borderId="0" xfId="0" applyFont="1" applyAlignment="1">
      <alignment horizontal="left"/>
    </xf>
    <xf numFmtId="0" fontId="0" fillId="0" borderId="0" xfId="0" applyFont="1" applyAlignment="1"/>
    <xf numFmtId="0" fontId="34" fillId="0" borderId="0" xfId="0" applyFont="1" applyFill="1" applyBorder="1" applyAlignment="1">
      <alignment vertical="center" wrapText="1"/>
    </xf>
    <xf numFmtId="49" fontId="3" fillId="2" borderId="6" xfId="0" applyNumberFormat="1" applyFont="1" applyFill="1" applyBorder="1" applyAlignment="1">
      <alignment horizontal="left" vertical="center" wrapText="1"/>
    </xf>
    <xf numFmtId="0" fontId="34" fillId="0" borderId="38" xfId="0" applyFont="1" applyFill="1" applyBorder="1" applyAlignment="1">
      <alignment vertical="center" wrapText="1"/>
    </xf>
    <xf numFmtId="0" fontId="32" fillId="0" borderId="20" xfId="0" applyFont="1" applyFill="1" applyBorder="1"/>
    <xf numFmtId="0" fontId="0" fillId="0" borderId="42" xfId="0" applyFont="1" applyFill="1" applyBorder="1" applyAlignment="1">
      <alignment wrapText="1"/>
    </xf>
    <xf numFmtId="49" fontId="3" fillId="0" borderId="10" xfId="0" applyNumberFormat="1" applyFont="1" applyBorder="1" applyAlignment="1">
      <alignment horizontal="left" vertical="center"/>
    </xf>
    <xf numFmtId="0" fontId="32" fillId="0" borderId="46" xfId="0" applyFont="1" applyFill="1" applyBorder="1"/>
    <xf numFmtId="0" fontId="2" fillId="0" borderId="3" xfId="0" applyFont="1" applyBorder="1" applyAlignment="1">
      <alignment vertical="center" wrapText="1"/>
    </xf>
    <xf numFmtId="49" fontId="3" fillId="0" borderId="6" xfId="0" applyNumberFormat="1" applyFont="1" applyBorder="1" applyAlignment="1">
      <alignment horizontal="left" vertical="center" wrapText="1"/>
    </xf>
    <xf numFmtId="0" fontId="2" fillId="0" borderId="6" xfId="0" applyFont="1" applyBorder="1" applyAlignment="1">
      <alignment vertical="center" wrapText="1"/>
    </xf>
    <xf numFmtId="0" fontId="0" fillId="0" borderId="0" xfId="0" applyFont="1" applyBorder="1"/>
    <xf numFmtId="0" fontId="29" fillId="0" borderId="0" xfId="23245" applyFont="1" applyFill="1"/>
    <xf numFmtId="0" fontId="0" fillId="0" borderId="0" xfId="0" applyFont="1" applyFill="1"/>
    <xf numFmtId="0" fontId="10" fillId="0" borderId="17" xfId="0" applyFont="1" applyFill="1" applyBorder="1" applyAlignment="1">
      <alignment vertical="center" wrapText="1"/>
    </xf>
    <xf numFmtId="49" fontId="3" fillId="0" borderId="40" xfId="0" applyNumberFormat="1" applyFont="1" applyBorder="1" applyAlignment="1">
      <alignment horizontal="left" vertical="center" wrapText="1"/>
    </xf>
    <xf numFmtId="0" fontId="2" fillId="0" borderId="40" xfId="0" applyFont="1" applyBorder="1" applyAlignment="1">
      <alignment vertical="center" wrapText="1"/>
    </xf>
    <xf numFmtId="0" fontId="29" fillId="0" borderId="0" xfId="0" applyFont="1" applyFill="1"/>
    <xf numFmtId="0" fontId="32" fillId="0" borderId="38" xfId="0" applyFont="1" applyFill="1" applyBorder="1"/>
    <xf numFmtId="0" fontId="10" fillId="0" borderId="13" xfId="0" applyFont="1" applyBorder="1" applyAlignment="1">
      <alignment horizontal="left" vertical="center" wrapText="1"/>
    </xf>
    <xf numFmtId="49" fontId="2" fillId="5" borderId="25" xfId="0" applyNumberFormat="1" applyFont="1" applyFill="1" applyBorder="1" applyAlignment="1">
      <alignment horizontal="center" vertical="center" wrapText="1"/>
    </xf>
    <xf numFmtId="0" fontId="34" fillId="5" borderId="43" xfId="0" applyFont="1" applyFill="1" applyBorder="1" applyAlignment="1">
      <alignment vertical="center" wrapText="1"/>
    </xf>
    <xf numFmtId="49" fontId="2" fillId="5" borderId="40" xfId="0" applyNumberFormat="1" applyFont="1" applyFill="1" applyBorder="1" applyAlignment="1">
      <alignment horizontal="center" vertical="center" wrapText="1"/>
    </xf>
    <xf numFmtId="0" fontId="34" fillId="5" borderId="0" xfId="0" applyFont="1" applyFill="1" applyBorder="1" applyAlignment="1">
      <alignment vertical="center" wrapText="1"/>
    </xf>
    <xf numFmtId="49" fontId="30" fillId="5" borderId="12" xfId="0" applyNumberFormat="1" applyFont="1" applyFill="1" applyBorder="1" applyAlignment="1">
      <alignment horizontal="center" vertical="center" wrapText="1"/>
    </xf>
    <xf numFmtId="0" fontId="35" fillId="5" borderId="0" xfId="0" applyFont="1" applyFill="1" applyBorder="1" applyAlignment="1">
      <alignment vertical="center" wrapText="1"/>
    </xf>
    <xf numFmtId="0" fontId="10" fillId="6" borderId="34"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34" fillId="7" borderId="38" xfId="0" applyFont="1" applyFill="1" applyBorder="1" applyAlignment="1">
      <alignment vertical="center"/>
    </xf>
    <xf numFmtId="0" fontId="10" fillId="0" borderId="32" xfId="0" applyFont="1" applyFill="1" applyBorder="1" applyAlignment="1">
      <alignment horizontal="left"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44" xfId="0" applyFont="1" applyFill="1" applyBorder="1" applyAlignment="1">
      <alignment horizontal="left" vertical="center" wrapText="1"/>
    </xf>
    <xf numFmtId="0" fontId="18" fillId="5" borderId="45" xfId="0" applyFont="1" applyFill="1" applyBorder="1" applyAlignment="1">
      <alignment horizontal="left" vertical="center" wrapText="1"/>
    </xf>
    <xf numFmtId="0" fontId="3" fillId="0" borderId="9" xfId="0" applyFont="1" applyBorder="1"/>
    <xf numFmtId="0" fontId="38" fillId="0" borderId="0" xfId="0" applyFont="1" applyFill="1"/>
    <xf numFmtId="0" fontId="33" fillId="0" borderId="0" xfId="0" applyFont="1" applyAlignment="1">
      <alignment vertical="center"/>
    </xf>
    <xf numFmtId="0" fontId="16" fillId="0" borderId="0" xfId="0" applyFont="1"/>
    <xf numFmtId="0" fontId="16" fillId="0" borderId="18" xfId="0" applyFont="1" applyBorder="1" applyAlignment="1">
      <alignment horizontal="left" vertical="center" wrapText="1"/>
    </xf>
    <xf numFmtId="0" fontId="3" fillId="2" borderId="4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39" xfId="0" applyFont="1" applyFill="1" applyBorder="1" applyAlignment="1">
      <alignment horizontal="left" vertical="center" wrapText="1"/>
    </xf>
    <xf numFmtId="0" fontId="3" fillId="0" borderId="37" xfId="0" applyFont="1" applyFill="1" applyBorder="1" applyAlignment="1">
      <alignment horizontal="left" vertical="center" wrapText="1"/>
    </xf>
    <xf numFmtId="14" fontId="3" fillId="0" borderId="10" xfId="0" applyNumberFormat="1" applyFont="1" applyBorder="1" applyAlignment="1">
      <alignment horizontal="left"/>
    </xf>
    <xf numFmtId="14" fontId="3" fillId="0" borderId="14" xfId="0" applyNumberFormat="1" applyFont="1" applyBorder="1" applyAlignment="1">
      <alignment horizontal="left" vertical="center" wrapText="1"/>
    </xf>
    <xf numFmtId="9" fontId="3" fillId="0" borderId="4" xfId="0" applyNumberFormat="1"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left" vertical="center" wrapText="1"/>
    </xf>
    <xf numFmtId="0" fontId="0" fillId="0" borderId="18" xfId="0" applyFont="1" applyBorder="1" applyAlignment="1">
      <alignment horizontal="left" vertical="center" wrapText="1"/>
    </xf>
    <xf numFmtId="0" fontId="3" fillId="0" borderId="40" xfId="0" applyFont="1" applyBorder="1" applyAlignment="1">
      <alignment horizontal="left" vertical="center" wrapText="1"/>
    </xf>
    <xf numFmtId="0" fontId="3" fillId="0" borderId="33" xfId="0" applyFont="1" applyBorder="1" applyAlignment="1">
      <alignment horizontal="left" vertical="center" wrapText="1"/>
    </xf>
    <xf numFmtId="0" fontId="3" fillId="0" borderId="8" xfId="0" applyFont="1" applyBorder="1" applyAlignment="1">
      <alignment horizontal="left" vertical="center" wrapText="1"/>
    </xf>
    <xf numFmtId="9" fontId="3" fillId="0" borderId="7" xfId="0" applyNumberFormat="1" applyFont="1" applyBorder="1" applyAlignment="1">
      <alignment horizontal="left" vertical="center" wrapText="1"/>
    </xf>
    <xf numFmtId="0" fontId="41" fillId="0" borderId="2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4" xfId="0" applyFont="1" applyBorder="1" applyAlignment="1">
      <alignment horizontal="left" vertical="center" wrapText="1"/>
    </xf>
    <xf numFmtId="0" fontId="3" fillId="2" borderId="41" xfId="0" applyFont="1" applyFill="1" applyBorder="1" applyAlignment="1">
      <alignment horizontal="left" vertical="center" wrapText="1"/>
    </xf>
    <xf numFmtId="0" fontId="40" fillId="0" borderId="28" xfId="46497" applyFont="1" applyFill="1" applyBorder="1" applyAlignment="1">
      <alignment horizontal="left" vertical="center" wrapText="1"/>
    </xf>
    <xf numFmtId="0" fontId="3" fillId="0" borderId="13" xfId="0" applyFont="1" applyBorder="1" applyAlignment="1">
      <alignment horizontal="left" vertical="center" wrapText="1"/>
    </xf>
    <xf numFmtId="0" fontId="37" fillId="7" borderId="38" xfId="0" applyFont="1" applyFill="1" applyBorder="1" applyAlignment="1">
      <alignment horizontal="left" vertical="center" wrapText="1"/>
    </xf>
    <xf numFmtId="0" fontId="37" fillId="7" borderId="20" xfId="0" applyFont="1" applyFill="1" applyBorder="1" applyAlignment="1">
      <alignment horizontal="left" vertical="center" wrapText="1"/>
    </xf>
    <xf numFmtId="0" fontId="37" fillId="7" borderId="6" xfId="0" applyFont="1" applyFill="1" applyBorder="1" applyAlignment="1">
      <alignment horizontal="left" vertical="center" wrapText="1"/>
    </xf>
    <xf numFmtId="49" fontId="3" fillId="5" borderId="42" xfId="0" applyNumberFormat="1" applyFont="1" applyFill="1" applyBorder="1" applyAlignment="1">
      <alignment horizontal="center" vertical="center" wrapText="1"/>
    </xf>
    <xf numFmtId="0" fontId="37" fillId="5" borderId="11" xfId="0" applyFont="1" applyFill="1" applyBorder="1" applyAlignment="1">
      <alignment horizontal="left" vertical="top" wrapText="1"/>
    </xf>
    <xf numFmtId="0" fontId="37" fillId="5" borderId="10" xfId="0" applyFont="1" applyFill="1" applyBorder="1" applyAlignment="1">
      <alignment horizontal="left" vertical="top" wrapText="1"/>
    </xf>
    <xf numFmtId="9" fontId="10" fillId="0" borderId="8" xfId="0" applyNumberFormat="1" applyFont="1" applyFill="1" applyBorder="1" applyAlignment="1">
      <alignment horizontal="left" vertical="center" wrapText="1"/>
    </xf>
    <xf numFmtId="9" fontId="10" fillId="0" borderId="39" xfId="0" applyNumberFormat="1" applyFont="1" applyFill="1" applyBorder="1" applyAlignment="1">
      <alignment horizontal="left" vertical="center" wrapText="1"/>
    </xf>
    <xf numFmtId="0" fontId="3" fillId="7" borderId="40" xfId="0" applyFont="1" applyFill="1" applyBorder="1" applyAlignment="1" applyProtection="1">
      <alignment horizontal="left" vertical="center"/>
    </xf>
    <xf numFmtId="0" fontId="3" fillId="7" borderId="18" xfId="0" applyFont="1" applyFill="1" applyBorder="1" applyAlignment="1">
      <alignment horizontal="left" vertical="center"/>
    </xf>
    <xf numFmtId="0" fontId="3" fillId="7" borderId="7" xfId="0" applyFont="1" applyFill="1" applyBorder="1" applyAlignment="1" applyProtection="1">
      <alignment horizontal="left" vertical="center"/>
    </xf>
    <xf numFmtId="0" fontId="34" fillId="5" borderId="0" xfId="0" applyFont="1" applyFill="1" applyBorder="1" applyAlignment="1">
      <alignment vertical="center"/>
    </xf>
    <xf numFmtId="49" fontId="18" fillId="9" borderId="12" xfId="0" applyNumberFormat="1" applyFont="1" applyFill="1" applyBorder="1" applyAlignment="1">
      <alignment horizontal="left" vertical="center"/>
    </xf>
    <xf numFmtId="0" fontId="18" fillId="9" borderId="12" xfId="0" applyFont="1" applyFill="1" applyBorder="1" applyAlignment="1">
      <alignment vertical="center"/>
    </xf>
    <xf numFmtId="0" fontId="37" fillId="9" borderId="1" xfId="0" applyFont="1" applyFill="1" applyBorder="1" applyAlignment="1">
      <alignment horizontal="left" vertical="center" wrapText="1"/>
    </xf>
    <xf numFmtId="0" fontId="10" fillId="9" borderId="34"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8" fillId="9" borderId="0" xfId="0" applyFont="1" applyFill="1" applyBorder="1" applyAlignment="1">
      <alignment vertical="center"/>
    </xf>
    <xf numFmtId="0" fontId="18" fillId="9" borderId="12" xfId="0" applyFont="1" applyFill="1" applyBorder="1" applyAlignment="1">
      <alignment vertical="center" wrapText="1"/>
    </xf>
    <xf numFmtId="0" fontId="10" fillId="9" borderId="1" xfId="0" applyFont="1" applyFill="1" applyBorder="1" applyAlignment="1">
      <alignment vertical="center" wrapText="1"/>
    </xf>
    <xf numFmtId="0" fontId="10" fillId="9" borderId="34" xfId="0" applyFont="1" applyFill="1" applyBorder="1" applyAlignment="1">
      <alignment vertical="center" wrapText="1"/>
    </xf>
    <xf numFmtId="0" fontId="10" fillId="9" borderId="2" xfId="0" applyFont="1" applyFill="1" applyBorder="1" applyAlignment="1">
      <alignment vertical="center" wrapText="1"/>
    </xf>
    <xf numFmtId="49" fontId="18" fillId="9" borderId="1" xfId="0" applyNumberFormat="1" applyFont="1" applyFill="1" applyBorder="1" applyAlignment="1">
      <alignment horizontal="left" vertical="center"/>
    </xf>
    <xf numFmtId="0" fontId="18" fillId="9" borderId="1" xfId="0" applyFont="1" applyFill="1" applyBorder="1" applyAlignment="1">
      <alignment horizontal="left" vertical="center" wrapText="1"/>
    </xf>
    <xf numFmtId="0" fontId="37" fillId="9" borderId="1" xfId="0" applyFont="1" applyFill="1" applyBorder="1" applyAlignment="1">
      <alignment vertical="center" wrapText="1"/>
    </xf>
    <xf numFmtId="49" fontId="18" fillId="9" borderId="15" xfId="0" applyNumberFormat="1" applyFont="1" applyFill="1" applyBorder="1" applyAlignment="1">
      <alignment horizontal="left" vertical="center"/>
    </xf>
    <xf numFmtId="0" fontId="36" fillId="9" borderId="34" xfId="0" applyFont="1" applyFill="1" applyBorder="1" applyAlignment="1"/>
    <xf numFmtId="0" fontId="18" fillId="9" borderId="1" xfId="0" applyFont="1" applyFill="1" applyBorder="1" applyAlignment="1">
      <alignment vertical="center"/>
    </xf>
    <xf numFmtId="0" fontId="36" fillId="9" borderId="0" xfId="0" applyFont="1" applyFill="1" applyBorder="1" applyAlignment="1"/>
    <xf numFmtId="0" fontId="10" fillId="9" borderId="34" xfId="0" applyFont="1" applyFill="1" applyBorder="1" applyAlignment="1">
      <alignment horizontal="left" vertical="center"/>
    </xf>
    <xf numFmtId="0" fontId="10" fillId="9" borderId="2" xfId="0" applyFont="1" applyFill="1" applyBorder="1" applyAlignment="1">
      <alignment horizontal="left" vertical="center"/>
    </xf>
    <xf numFmtId="0" fontId="18" fillId="9" borderId="15" xfId="0" applyFont="1" applyFill="1" applyBorder="1" applyAlignment="1">
      <alignment vertical="center" wrapText="1"/>
    </xf>
    <xf numFmtId="0" fontId="10" fillId="9" borderId="43" xfId="0" applyFont="1" applyFill="1" applyBorder="1" applyAlignment="1">
      <alignment horizontal="left" vertical="center"/>
    </xf>
    <xf numFmtId="0" fontId="34" fillId="4" borderId="0" xfId="0" applyFont="1" applyFill="1" applyBorder="1" applyAlignment="1">
      <alignment vertical="center" wrapText="1"/>
    </xf>
    <xf numFmtId="0" fontId="2" fillId="4" borderId="40" xfId="0" applyFont="1" applyFill="1" applyBorder="1" applyAlignment="1">
      <alignment vertical="center" wrapText="1"/>
    </xf>
    <xf numFmtId="0" fontId="10" fillId="4" borderId="31" xfId="0" applyFont="1" applyFill="1" applyBorder="1" applyAlignment="1">
      <alignment vertical="center" wrapText="1"/>
    </xf>
    <xf numFmtId="0" fontId="10" fillId="4" borderId="39" xfId="0" applyFont="1" applyFill="1" applyBorder="1" applyAlignment="1">
      <alignment horizontal="left" vertical="center" wrapText="1"/>
    </xf>
    <xf numFmtId="0" fontId="10" fillId="4" borderId="37" xfId="0"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0" fontId="34" fillId="4" borderId="38" xfId="0" applyFont="1" applyFill="1" applyBorder="1" applyAlignment="1">
      <alignment vertical="center" wrapText="1"/>
    </xf>
    <xf numFmtId="0" fontId="2" fillId="4" borderId="6" xfId="0" applyFont="1" applyFill="1" applyBorder="1" applyAlignment="1">
      <alignment vertical="center" wrapText="1"/>
    </xf>
    <xf numFmtId="0" fontId="10" fillId="4" borderId="17"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49" fontId="3" fillId="4" borderId="3" xfId="0" applyNumberFormat="1" applyFont="1" applyFill="1" applyBorder="1" applyAlignment="1">
      <alignment horizontal="left" vertical="center" wrapText="1"/>
    </xf>
    <xf numFmtId="0" fontId="3" fillId="4" borderId="3" xfId="0" applyFont="1" applyFill="1" applyBorder="1" applyAlignment="1">
      <alignment vertical="center" wrapText="1"/>
    </xf>
    <xf numFmtId="0" fontId="10" fillId="4" borderId="16" xfId="0" applyFont="1" applyFill="1" applyBorder="1" applyAlignment="1">
      <alignment vertical="center" wrapText="1"/>
    </xf>
    <xf numFmtId="0" fontId="10" fillId="4" borderId="4" xfId="0" applyFont="1" applyFill="1" applyBorder="1" applyAlignment="1">
      <alignment horizontal="left" vertical="center" wrapText="1"/>
    </xf>
    <xf numFmtId="0" fontId="3" fillId="4" borderId="6" xfId="0" applyFont="1" applyFill="1" applyBorder="1" applyAlignment="1">
      <alignment vertical="center" wrapText="1"/>
    </xf>
    <xf numFmtId="0" fontId="10" fillId="4" borderId="32" xfId="0" applyFont="1" applyFill="1" applyBorder="1" applyAlignment="1">
      <alignment horizontal="left" vertical="center" wrapText="1"/>
    </xf>
    <xf numFmtId="49" fontId="3" fillId="4" borderId="35" xfId="0" applyNumberFormat="1" applyFont="1" applyFill="1" applyBorder="1" applyAlignment="1">
      <alignment horizontal="left" vertical="center" wrapText="1"/>
    </xf>
    <xf numFmtId="0" fontId="3" fillId="4" borderId="35" xfId="0" applyFont="1" applyFill="1" applyBorder="1" applyAlignment="1">
      <alignment vertical="center" wrapText="1"/>
    </xf>
    <xf numFmtId="0" fontId="10" fillId="4" borderId="30" xfId="0" applyFont="1" applyFill="1" applyBorder="1" applyAlignment="1">
      <alignment vertical="center" wrapText="1"/>
    </xf>
    <xf numFmtId="0" fontId="10" fillId="4" borderId="36" xfId="0" applyFont="1" applyFill="1" applyBorder="1" applyAlignment="1">
      <alignment horizontal="left" vertical="center" wrapText="1"/>
    </xf>
    <xf numFmtId="49" fontId="3" fillId="4" borderId="31" xfId="0" applyNumberFormat="1" applyFont="1" applyFill="1" applyBorder="1" applyAlignment="1">
      <alignment horizontal="left" vertical="center" wrapText="1"/>
    </xf>
    <xf numFmtId="0" fontId="32" fillId="4" borderId="38" xfId="0" applyFont="1" applyFill="1" applyBorder="1"/>
    <xf numFmtId="0" fontId="3" fillId="4" borderId="40" xfId="0" applyFont="1" applyFill="1" applyBorder="1" applyAlignment="1">
      <alignment vertical="center" wrapText="1"/>
    </xf>
    <xf numFmtId="49" fontId="3" fillId="4" borderId="11" xfId="0" applyNumberFormat="1" applyFont="1" applyFill="1" applyBorder="1" applyAlignment="1">
      <alignment horizontal="left" vertical="center" wrapText="1"/>
    </xf>
    <xf numFmtId="0" fontId="32" fillId="4" borderId="0" xfId="0" applyFont="1" applyFill="1" applyBorder="1"/>
    <xf numFmtId="0" fontId="3" fillId="4" borderId="42" xfId="0" applyFont="1" applyFill="1" applyBorder="1" applyAlignment="1">
      <alignment vertical="center" wrapText="1"/>
    </xf>
    <xf numFmtId="0" fontId="10" fillId="4" borderId="27" xfId="0" applyFont="1" applyFill="1" applyBorder="1" applyAlignment="1">
      <alignment vertical="center" wrapText="1"/>
    </xf>
    <xf numFmtId="0" fontId="42" fillId="0" borderId="0" xfId="0" applyFont="1" applyAlignment="1">
      <alignment vertical="center" wrapText="1"/>
    </xf>
    <xf numFmtId="0" fontId="42" fillId="0" borderId="0" xfId="0" applyFont="1" applyAlignment="1">
      <alignment horizontal="left" vertical="center" wrapText="1"/>
    </xf>
    <xf numFmtId="0" fontId="2" fillId="7" borderId="40" xfId="0" applyFont="1" applyFill="1" applyBorder="1" applyAlignment="1">
      <alignment vertical="center" wrapText="1"/>
    </xf>
    <xf numFmtId="49" fontId="2" fillId="2" borderId="3"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7" borderId="6" xfId="0" applyNumberFormat="1" applyFont="1" applyFill="1" applyBorder="1" applyAlignment="1">
      <alignment horizontal="left" vertical="center"/>
    </xf>
    <xf numFmtId="49" fontId="2" fillId="4" borderId="4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0" fontId="10" fillId="4" borderId="48"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37" fillId="5" borderId="49" xfId="0" applyFont="1" applyFill="1" applyBorder="1" applyAlignment="1">
      <alignment horizontal="left" vertical="top" wrapText="1"/>
    </xf>
    <xf numFmtId="0" fontId="44" fillId="0" borderId="0" xfId="0" applyFont="1" applyAlignment="1">
      <alignment vertical="center" wrapText="1"/>
    </xf>
    <xf numFmtId="0" fontId="46" fillId="3" borderId="22" xfId="0" applyFont="1" applyFill="1" applyBorder="1" applyAlignment="1">
      <alignment horizontal="left" vertical="top" wrapText="1"/>
    </xf>
    <xf numFmtId="0" fontId="45" fillId="0" borderId="22" xfId="0" applyFont="1" applyBorder="1" applyAlignment="1">
      <alignment horizontal="left" vertical="top" wrapText="1"/>
    </xf>
    <xf numFmtId="0" fontId="45" fillId="3" borderId="22" xfId="0" applyFont="1" applyFill="1" applyBorder="1" applyAlignment="1">
      <alignment horizontal="left" vertical="top" wrapText="1"/>
    </xf>
    <xf numFmtId="0" fontId="45" fillId="4" borderId="22" xfId="0" applyFont="1" applyFill="1" applyBorder="1" applyAlignment="1">
      <alignment horizontal="left" vertical="top" wrapText="1"/>
    </xf>
    <xf numFmtId="0" fontId="45" fillId="3" borderId="22" xfId="23245" applyFont="1" applyFill="1" applyBorder="1" applyAlignment="1">
      <alignment horizontal="left" vertical="top" wrapText="1"/>
    </xf>
    <xf numFmtId="0" fontId="45" fillId="4" borderId="22" xfId="23245" applyFont="1" applyFill="1" applyBorder="1" applyAlignment="1">
      <alignment horizontal="left" vertical="top" wrapText="1"/>
    </xf>
    <xf numFmtId="9" fontId="45" fillId="3" borderId="22" xfId="0" quotePrefix="1" applyNumberFormat="1" applyFont="1" applyFill="1" applyBorder="1" applyAlignment="1">
      <alignment horizontal="left" vertical="top" wrapText="1"/>
    </xf>
    <xf numFmtId="9" fontId="45" fillId="4" borderId="22" xfId="0" quotePrefix="1" applyNumberFormat="1" applyFont="1" applyFill="1" applyBorder="1" applyAlignment="1">
      <alignment horizontal="left" vertical="top" wrapText="1"/>
    </xf>
    <xf numFmtId="0" fontId="3" fillId="8" borderId="7" xfId="0" applyFont="1" applyFill="1" applyBorder="1" applyAlignment="1" applyProtection="1">
      <alignment horizontal="left" vertical="center"/>
      <protection locked="0"/>
    </xf>
    <xf numFmtId="0" fontId="0" fillId="0" borderId="22" xfId="0" applyBorder="1" applyAlignment="1">
      <alignment vertical="center" wrapText="1"/>
    </xf>
    <xf numFmtId="0" fontId="0" fillId="0" borderId="22" xfId="0" applyBorder="1" applyAlignment="1">
      <alignment horizontal="center" vertical="center"/>
    </xf>
    <xf numFmtId="0" fontId="14" fillId="4" borderId="22" xfId="0" applyFont="1" applyFill="1" applyBorder="1" applyAlignment="1">
      <alignment vertical="center"/>
    </xf>
    <xf numFmtId="0" fontId="14" fillId="4" borderId="22" xfId="0" applyFont="1" applyFill="1" applyBorder="1" applyAlignment="1">
      <alignment vertical="center" wrapText="1"/>
    </xf>
    <xf numFmtId="0" fontId="14" fillId="4" borderId="22" xfId="0" applyFont="1" applyFill="1" applyBorder="1" applyAlignment="1">
      <alignment horizontal="center" vertical="center"/>
    </xf>
    <xf numFmtId="0" fontId="16" fillId="8" borderId="0" xfId="0" applyFont="1" applyFill="1" applyAlignment="1">
      <alignment wrapText="1"/>
    </xf>
    <xf numFmtId="0" fontId="0" fillId="0" borderId="22" xfId="0" applyBorder="1" applyAlignment="1">
      <alignment vertical="center"/>
    </xf>
    <xf numFmtId="9" fontId="10" fillId="8" borderId="7" xfId="0" applyNumberFormat="1"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18" xfId="0" applyFont="1" applyFill="1" applyBorder="1" applyAlignment="1">
      <alignment horizontal="left" vertical="center" wrapText="1"/>
    </xf>
    <xf numFmtId="9" fontId="45" fillId="4" borderId="22" xfId="0" applyNumberFormat="1" applyFont="1" applyFill="1" applyBorder="1" applyAlignment="1">
      <alignment horizontal="left" vertical="top" wrapText="1"/>
    </xf>
    <xf numFmtId="0" fontId="45" fillId="3" borderId="24" xfId="0" applyFont="1" applyFill="1" applyBorder="1" applyAlignment="1">
      <alignment horizontal="left" vertical="top" wrapText="1"/>
    </xf>
    <xf numFmtId="0" fontId="45" fillId="4" borderId="24" xfId="0" applyFont="1" applyFill="1" applyBorder="1" applyAlignment="1">
      <alignment horizontal="left" vertical="top" wrapText="1"/>
    </xf>
    <xf numFmtId="0" fontId="46" fillId="3" borderId="50" xfId="0" applyFont="1" applyFill="1" applyBorder="1" applyAlignment="1">
      <alignment horizontal="left" vertical="top" wrapText="1"/>
    </xf>
    <xf numFmtId="0" fontId="46" fillId="4" borderId="50" xfId="0" applyFont="1" applyFill="1" applyBorder="1" applyAlignment="1">
      <alignment horizontal="left" vertical="top" wrapText="1"/>
    </xf>
    <xf numFmtId="0" fontId="3" fillId="4" borderId="39"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18" fillId="9" borderId="15" xfId="0" applyFont="1" applyFill="1" applyBorder="1" applyAlignment="1">
      <alignment vertical="center"/>
    </xf>
    <xf numFmtId="0" fontId="18" fillId="9" borderId="2" xfId="0" applyFont="1" applyFill="1" applyBorder="1" applyAlignment="1">
      <alignment vertical="center" wrapText="1"/>
    </xf>
    <xf numFmtId="0" fontId="18" fillId="9" borderId="34" xfId="0" applyFont="1" applyFill="1" applyBorder="1" applyAlignment="1">
      <alignment vertical="center" wrapText="1"/>
    </xf>
    <xf numFmtId="0" fontId="18" fillId="9" borderId="34" xfId="0" applyFont="1" applyFill="1" applyBorder="1" applyAlignment="1">
      <alignment horizontal="left" vertical="center" wrapText="1"/>
    </xf>
    <xf numFmtId="0" fontId="18" fillId="9" borderId="2" xfId="0" applyFont="1" applyFill="1" applyBorder="1" applyAlignment="1">
      <alignment vertical="center"/>
    </xf>
    <xf numFmtId="0" fontId="18" fillId="9" borderId="1" xfId="0" applyFont="1" applyFill="1" applyBorder="1" applyAlignment="1">
      <alignment vertical="center" wrapText="1"/>
    </xf>
    <xf numFmtId="0" fontId="0" fillId="0" borderId="42" xfId="0" applyFont="1" applyBorder="1"/>
    <xf numFmtId="0" fontId="16" fillId="0" borderId="0" xfId="0" applyFont="1" applyAlignment="1">
      <alignment horizontal="left"/>
    </xf>
    <xf numFmtId="0" fontId="16" fillId="0" borderId="0" xfId="0" applyFont="1" applyFill="1" applyBorder="1" applyAlignment="1">
      <alignment horizontal="left" vertical="center"/>
    </xf>
    <xf numFmtId="0" fontId="52" fillId="0" borderId="0" xfId="0" applyFont="1" applyAlignment="1">
      <alignment wrapText="1"/>
    </xf>
    <xf numFmtId="0" fontId="32" fillId="0" borderId="20" xfId="0" applyFont="1" applyFill="1" applyBorder="1" applyAlignment="1">
      <alignment vertical="center"/>
    </xf>
    <xf numFmtId="0" fontId="32" fillId="0" borderId="46" xfId="0" applyFont="1" applyFill="1" applyBorder="1" applyAlignment="1">
      <alignment vertical="center"/>
    </xf>
    <xf numFmtId="0" fontId="3" fillId="0" borderId="9" xfId="0" applyFont="1" applyBorder="1" applyAlignment="1">
      <alignment vertical="center"/>
    </xf>
    <xf numFmtId="0" fontId="36" fillId="9" borderId="34" xfId="0" applyFont="1" applyFill="1" applyBorder="1" applyAlignment="1">
      <alignment vertical="center"/>
    </xf>
    <xf numFmtId="0" fontId="32" fillId="0" borderId="0" xfId="0" applyFont="1" applyFill="1" applyBorder="1" applyAlignment="1">
      <alignment vertical="center"/>
    </xf>
    <xf numFmtId="0" fontId="36" fillId="9" borderId="0" xfId="0" applyFont="1" applyFill="1" applyBorder="1" applyAlignment="1">
      <alignment vertical="center"/>
    </xf>
    <xf numFmtId="0" fontId="32" fillId="4" borderId="38" xfId="0" applyFont="1" applyFill="1" applyBorder="1" applyAlignment="1">
      <alignment vertical="center"/>
    </xf>
    <xf numFmtId="0" fontId="32" fillId="4" borderId="0" xfId="0" applyFont="1" applyFill="1" applyBorder="1" applyAlignment="1">
      <alignment vertical="center"/>
    </xf>
    <xf numFmtId="0" fontId="32" fillId="0" borderId="38" xfId="0" applyFont="1" applyFill="1" applyBorder="1" applyAlignment="1">
      <alignment vertical="center"/>
    </xf>
    <xf numFmtId="0" fontId="10" fillId="0" borderId="10" xfId="0" applyFont="1" applyBorder="1" applyAlignment="1">
      <alignment horizontal="left" vertical="center"/>
    </xf>
    <xf numFmtId="0" fontId="3" fillId="0" borderId="17" xfId="0" applyNumberFormat="1" applyFont="1" applyBorder="1" applyAlignment="1">
      <alignment horizontal="left" vertical="center" wrapText="1"/>
    </xf>
    <xf numFmtId="0" fontId="3" fillId="0" borderId="10" xfId="0" applyNumberFormat="1" applyFont="1" applyBorder="1" applyAlignment="1">
      <alignment horizontal="left" vertical="center"/>
    </xf>
    <xf numFmtId="0" fontId="18" fillId="9" borderId="12" xfId="0" applyNumberFormat="1" applyFont="1" applyFill="1" applyBorder="1" applyAlignment="1">
      <alignment horizontal="left" vertical="center"/>
    </xf>
    <xf numFmtId="0" fontId="2" fillId="0" borderId="3" xfId="0" applyNumberFormat="1" applyFont="1" applyBorder="1" applyAlignment="1">
      <alignment horizontal="left" vertical="center" wrapText="1"/>
    </xf>
    <xf numFmtId="0" fontId="2" fillId="7" borderId="6" xfId="0" applyNumberFormat="1" applyFont="1" applyFill="1" applyBorder="1" applyAlignment="1">
      <alignment horizontal="left" vertical="center"/>
    </xf>
    <xf numFmtId="0" fontId="2" fillId="0" borderId="6" xfId="0" applyNumberFormat="1" applyFont="1" applyBorder="1" applyAlignment="1">
      <alignment horizontal="left" vertical="center" wrapText="1"/>
    </xf>
    <xf numFmtId="0" fontId="2" fillId="0" borderId="4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18" fillId="9" borderId="1" xfId="0" applyNumberFormat="1" applyFont="1" applyFill="1" applyBorder="1" applyAlignment="1">
      <alignment horizontal="left" vertical="center"/>
    </xf>
    <xf numFmtId="0" fontId="18" fillId="9" borderId="15" xfId="0" applyNumberFormat="1" applyFont="1" applyFill="1" applyBorder="1" applyAlignment="1">
      <alignment horizontal="left" vertical="center"/>
    </xf>
    <xf numFmtId="0" fontId="3" fillId="0" borderId="9" xfId="0" applyNumberFormat="1" applyFont="1" applyBorder="1" applyAlignment="1">
      <alignment horizontal="left" vertical="center" wrapText="1"/>
    </xf>
    <xf numFmtId="0" fontId="3" fillId="0" borderId="31"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31" xfId="0" applyNumberFormat="1" applyFont="1" applyFill="1" applyBorder="1" applyAlignment="1">
      <alignment horizontal="left" vertical="center" wrapText="1"/>
    </xf>
    <xf numFmtId="49" fontId="18" fillId="5" borderId="25" xfId="0" applyNumberFormat="1" applyFont="1" applyFill="1" applyBorder="1" applyAlignment="1">
      <alignment horizontal="center" vertical="center" wrapText="1"/>
    </xf>
    <xf numFmtId="0" fontId="33" fillId="0" borderId="0" xfId="0" applyFont="1" applyAlignment="1">
      <alignment horizontal="left" vertical="center"/>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4" fillId="4" borderId="19" xfId="0" applyFont="1" applyFill="1" applyBorder="1" applyAlignment="1">
      <alignment wrapText="1"/>
    </xf>
    <xf numFmtId="0" fontId="0" fillId="4" borderId="21" xfId="0" applyFill="1" applyBorder="1" applyAlignment="1"/>
    <xf numFmtId="0" fontId="39" fillId="4" borderId="19" xfId="0" applyFont="1" applyFill="1" applyBorder="1" applyAlignment="1">
      <alignment horizontal="center" vertical="center"/>
    </xf>
    <xf numFmtId="0" fontId="39" fillId="4" borderId="20" xfId="0" applyFont="1" applyFill="1" applyBorder="1" applyAlignment="1">
      <alignment horizontal="center" vertical="center"/>
    </xf>
    <xf numFmtId="0" fontId="39" fillId="4" borderId="21"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cellXfs>
  <cellStyles count="46498">
    <cellStyle name="Excel Built-in Excel Built-in Excel Built-in Excel Built-in Explanatory Text" xfId="46495"/>
    <cellStyle name="Excel Built-in Explanatory Text" xfId="23246"/>
    <cellStyle name="Explanatory Text 2" xfId="46496"/>
    <cellStyle name="Hyperlink" xfId="46497" builtinId="8"/>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Standard 2" xfId="23243"/>
    <cellStyle name="Standard 3" xfId="46492"/>
    <cellStyle name="Standard_100826_ZEXPSCEN_Phrasen" xfId="46493"/>
    <cellStyle name="Style 1" xfId="23244"/>
    <cellStyle name="Style 1 2" xfId="46494"/>
  </cellStyles>
  <dxfs count="0"/>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1562100</xdr:colOff>
      <xdr:row>1</xdr:row>
      <xdr:rowOff>19050</xdr:rowOff>
    </xdr:to>
    <xdr:pic>
      <xdr:nvPicPr>
        <xdr:cNvPr id="2" name="Picture 1" descr="W:\CSA Programme\1.1 CSR Roadmap\1. Project Management\03 - Communication\csr_roadmap_banner_fina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144780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309563</xdr:colOff>
      <xdr:row>0</xdr:row>
      <xdr:rowOff>59530</xdr:rowOff>
    </xdr:from>
    <xdr:to>
      <xdr:col>2</xdr:col>
      <xdr:colOff>2352676</xdr:colOff>
      <xdr:row>0</xdr:row>
      <xdr:rowOff>571499</xdr:rowOff>
    </xdr:to>
    <xdr:pic>
      <xdr:nvPicPr>
        <xdr:cNvPr id="2" name="Picture 1" descr="W:\CSA Programme\1.1 CSR Roadmap\1. Project Management\03 - Communication\csr_roadmap_banner_fina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3" y="59530"/>
          <a:ext cx="2043113" cy="51196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752476</xdr:colOff>
      <xdr:row>0</xdr:row>
      <xdr:rowOff>171450</xdr:rowOff>
    </xdr:from>
    <xdr:to>
      <xdr:col>2</xdr:col>
      <xdr:colOff>1852614</xdr:colOff>
      <xdr:row>1</xdr:row>
      <xdr:rowOff>11906</xdr:rowOff>
    </xdr:to>
    <xdr:pic>
      <xdr:nvPicPr>
        <xdr:cNvPr id="2" name="Picture 1" descr="W:\CSA Programme\1.1 CSR Roadmap\1. Project Management\03 - Communication\csr_roadmap_banner_fina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6" y="171450"/>
          <a:ext cx="1862138" cy="5262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oshh-essentials.org.uk/assets/live/SR04.pdf" TargetMode="External"/><Relationship Id="rId1" Type="http://schemas.openxmlformats.org/officeDocument/2006/relationships/hyperlink" Target="http://www.coshh-essentials.org.uk/assets/live/SR04.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topLeftCell="A6" zoomScaleNormal="100" workbookViewId="0">
      <selection activeCell="A11" sqref="A11"/>
    </sheetView>
  </sheetViews>
  <sheetFormatPr defaultRowHeight="14.25" x14ac:dyDescent="0.2"/>
  <cols>
    <col min="1" max="1" width="148.5" customWidth="1"/>
  </cols>
  <sheetData>
    <row r="1" spans="1:1" ht="39" customHeight="1" x14ac:dyDescent="0.2"/>
    <row r="3" spans="1:1" ht="15" x14ac:dyDescent="0.2">
      <c r="A3" s="207" t="s">
        <v>366</v>
      </c>
    </row>
    <row r="4" spans="1:1" ht="167.25" customHeight="1" x14ac:dyDescent="0.2">
      <c r="A4" s="193" t="s">
        <v>388</v>
      </c>
    </row>
    <row r="5" spans="1:1" ht="252" customHeight="1" x14ac:dyDescent="0.2">
      <c r="A5" s="194" t="s">
        <v>376</v>
      </c>
    </row>
    <row r="6" spans="1:1" ht="270.75" customHeight="1" x14ac:dyDescent="0.2">
      <c r="A6" s="194" t="s">
        <v>389</v>
      </c>
    </row>
    <row r="7" spans="1:1" x14ac:dyDescent="0.2">
      <c r="A7" s="28"/>
    </row>
    <row r="8" spans="1:1" x14ac:dyDescent="0.2">
      <c r="A8" s="29"/>
    </row>
    <row r="9" spans="1:1" x14ac:dyDescent="0.2">
      <c r="A9" s="29"/>
    </row>
    <row r="10" spans="1:1" x14ac:dyDescent="0.2">
      <c r="A10" s="30"/>
    </row>
    <row r="11" spans="1:1" x14ac:dyDescent="0.2">
      <c r="A11" s="30"/>
    </row>
    <row r="12" spans="1:1" x14ac:dyDescent="0.2">
      <c r="A12" s="30"/>
    </row>
    <row r="13" spans="1:1" x14ac:dyDescent="0.2">
      <c r="A13" s="30"/>
    </row>
    <row r="14" spans="1:1" x14ac:dyDescent="0.2">
      <c r="A14" s="30"/>
    </row>
    <row r="15" spans="1:1" x14ac:dyDescent="0.2">
      <c r="A15" s="30"/>
    </row>
    <row r="16" spans="1:1" x14ac:dyDescent="0.2">
      <c r="A16" s="30"/>
    </row>
    <row r="17" spans="1:1" x14ac:dyDescent="0.2">
      <c r="A17" s="30"/>
    </row>
    <row r="18" spans="1:1" x14ac:dyDescent="0.2">
      <c r="A18" s="31"/>
    </row>
    <row r="19" spans="1:1" x14ac:dyDescent="0.2">
      <c r="A19" s="31"/>
    </row>
    <row r="20" spans="1:1" x14ac:dyDescent="0.2">
      <c r="A20" s="28"/>
    </row>
    <row r="21" spans="1:1" x14ac:dyDescent="0.2">
      <c r="A21" s="19"/>
    </row>
    <row r="22" spans="1:1" x14ac:dyDescent="0.2">
      <c r="A22" s="32"/>
    </row>
    <row r="23" spans="1:1" x14ac:dyDescent="0.2">
      <c r="A23" s="18"/>
    </row>
    <row r="24" spans="1:1" x14ac:dyDescent="0.2">
      <c r="A24" s="13"/>
    </row>
    <row r="25" spans="1:1" x14ac:dyDescent="0.2">
      <c r="A25" s="13"/>
    </row>
    <row r="26" spans="1:1" x14ac:dyDescent="0.2">
      <c r="A26"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8"/>
  <sheetViews>
    <sheetView zoomScale="80" zoomScaleNormal="80" workbookViewId="0">
      <pane xSplit="3" ySplit="5" topLeftCell="D9" activePane="bottomRight" state="frozen"/>
      <selection pane="topRight" activeCell="D1" sqref="D1"/>
      <selection pane="bottomLeft" activeCell="A5" sqref="A5"/>
      <selection pane="bottomRight" activeCell="G12" sqref="G12"/>
    </sheetView>
  </sheetViews>
  <sheetFormatPr defaultColWidth="9" defaultRowHeight="25.5" x14ac:dyDescent="0.35"/>
  <cols>
    <col min="1" max="1" width="10" style="60" customWidth="1"/>
    <col min="2" max="2" width="4" style="61" hidden="1" customWidth="1"/>
    <col min="3" max="3" width="36" style="61" customWidth="1"/>
    <col min="4" max="4" width="75.25" style="62" customWidth="1"/>
    <col min="5" max="6" width="35.625" style="63" customWidth="1"/>
    <col min="7" max="7" width="61.625" style="64" customWidth="1"/>
    <col min="8" max="8" width="19.5" style="65" customWidth="1"/>
    <col min="9" max="9" width="27.125" style="65" customWidth="1"/>
    <col min="10" max="16384" width="9" style="65"/>
  </cols>
  <sheetData>
    <row r="1" spans="1:8" ht="60" customHeight="1" x14ac:dyDescent="0.35"/>
    <row r="2" spans="1:8" ht="30" x14ac:dyDescent="0.35">
      <c r="C2" s="275" t="s">
        <v>386</v>
      </c>
    </row>
    <row r="3" spans="1:8" ht="26.25" thickBot="1" x14ac:dyDescent="0.4">
      <c r="C3" s="66" t="s">
        <v>385</v>
      </c>
      <c r="D3" s="65"/>
      <c r="E3" s="65"/>
    </row>
    <row r="4" spans="1:8" ht="36" x14ac:dyDescent="0.2">
      <c r="A4" s="274" t="s">
        <v>334</v>
      </c>
      <c r="B4" s="88" t="s">
        <v>1</v>
      </c>
      <c r="C4" s="97" t="s">
        <v>2</v>
      </c>
      <c r="D4" s="97" t="s">
        <v>211</v>
      </c>
      <c r="E4" s="276" t="s">
        <v>3</v>
      </c>
      <c r="F4" s="277"/>
    </row>
    <row r="5" spans="1:8" ht="36" x14ac:dyDescent="0.2">
      <c r="A5" s="135"/>
      <c r="B5" s="90"/>
      <c r="C5" s="98"/>
      <c r="D5" s="98"/>
      <c r="E5" s="99" t="s">
        <v>91</v>
      </c>
      <c r="F5" s="205" t="s">
        <v>92</v>
      </c>
      <c r="H5" s="78"/>
    </row>
    <row r="6" spans="1:8" ht="255.75" thickBot="1" x14ac:dyDescent="0.25">
      <c r="A6" s="91"/>
      <c r="B6" s="92"/>
      <c r="C6" s="136" t="s">
        <v>278</v>
      </c>
      <c r="D6" s="136" t="s">
        <v>335</v>
      </c>
      <c r="E6" s="137" t="s">
        <v>319</v>
      </c>
      <c r="F6" s="206" t="s">
        <v>297</v>
      </c>
      <c r="H6" s="78"/>
    </row>
    <row r="7" spans="1:8" s="67" customFormat="1" ht="40.5" customHeight="1" thickBot="1" x14ac:dyDescent="0.25">
      <c r="A7" s="144">
        <v>1</v>
      </c>
      <c r="B7" s="143" t="s">
        <v>1</v>
      </c>
      <c r="C7" s="145" t="s">
        <v>4</v>
      </c>
      <c r="D7" s="146" t="s">
        <v>256</v>
      </c>
      <c r="E7" s="147"/>
      <c r="F7" s="148"/>
      <c r="G7" s="64"/>
    </row>
    <row r="8" spans="1:8" ht="24.75" x14ac:dyDescent="0.2">
      <c r="A8" s="196">
        <v>1.1000000000000001</v>
      </c>
      <c r="B8" s="68" t="s">
        <v>1</v>
      </c>
      <c r="C8" s="34" t="s">
        <v>279</v>
      </c>
      <c r="D8" s="58" t="s">
        <v>188</v>
      </c>
      <c r="E8" s="35" t="s">
        <v>5</v>
      </c>
      <c r="F8" s="36"/>
    </row>
    <row r="9" spans="1:8" ht="47.25" customHeight="1" x14ac:dyDescent="0.2">
      <c r="A9" s="197">
        <v>1.2</v>
      </c>
      <c r="B9" s="68" t="s">
        <v>1</v>
      </c>
      <c r="C9" s="37" t="s">
        <v>280</v>
      </c>
      <c r="D9" s="38" t="s">
        <v>320</v>
      </c>
      <c r="E9" s="39" t="s">
        <v>5</v>
      </c>
      <c r="F9" s="40" t="str">
        <f>E9</f>
        <v>Free text</v>
      </c>
    </row>
    <row r="10" spans="1:8" ht="32.25" customHeight="1" x14ac:dyDescent="0.2">
      <c r="A10" s="197">
        <v>1.3</v>
      </c>
      <c r="B10" s="68" t="s">
        <v>1</v>
      </c>
      <c r="C10" s="37" t="s">
        <v>281</v>
      </c>
      <c r="D10" s="38" t="s">
        <v>169</v>
      </c>
      <c r="E10" s="39" t="s">
        <v>5</v>
      </c>
      <c r="F10" s="41" t="s">
        <v>377</v>
      </c>
    </row>
    <row r="11" spans="1:8" s="67" customFormat="1" ht="60.75" customHeight="1" x14ac:dyDescent="0.2">
      <c r="A11" s="69" t="s">
        <v>221</v>
      </c>
      <c r="B11" s="70" t="s">
        <v>1</v>
      </c>
      <c r="C11" s="42" t="s">
        <v>7</v>
      </c>
      <c r="D11" s="38" t="s">
        <v>234</v>
      </c>
      <c r="E11" s="39" t="s">
        <v>5</v>
      </c>
      <c r="F11" s="41"/>
      <c r="G11" s="64"/>
    </row>
    <row r="12" spans="1:8" s="67" customFormat="1" ht="99.75" x14ac:dyDescent="0.2">
      <c r="A12" s="69" t="s">
        <v>235</v>
      </c>
      <c r="B12" s="70" t="s">
        <v>1</v>
      </c>
      <c r="C12" s="42" t="s">
        <v>222</v>
      </c>
      <c r="D12" s="38" t="s">
        <v>336</v>
      </c>
      <c r="E12" s="39" t="s">
        <v>5</v>
      </c>
      <c r="F12" s="41"/>
      <c r="G12" s="64"/>
    </row>
    <row r="13" spans="1:8" ht="48.75" customHeight="1" x14ac:dyDescent="0.2">
      <c r="A13" s="260">
        <v>1.5</v>
      </c>
      <c r="B13" s="250"/>
      <c r="C13" s="15" t="s">
        <v>223</v>
      </c>
      <c r="D13" s="38" t="s">
        <v>217</v>
      </c>
      <c r="E13" s="16" t="s">
        <v>170</v>
      </c>
      <c r="F13" s="96" t="str">
        <f>E13</f>
        <v xml:space="preserve"> SUMI reference(s)</v>
      </c>
    </row>
    <row r="14" spans="1:8" ht="63" customHeight="1" x14ac:dyDescent="0.2">
      <c r="A14" s="264">
        <v>1.6</v>
      </c>
      <c r="B14" s="95" t="s">
        <v>1</v>
      </c>
      <c r="C14" s="195" t="s">
        <v>282</v>
      </c>
      <c r="D14" s="134" t="s">
        <v>337</v>
      </c>
      <c r="E14" s="132"/>
      <c r="F14" s="133"/>
      <c r="G14" s="72"/>
    </row>
    <row r="15" spans="1:8" ht="35.25" customHeight="1" x14ac:dyDescent="0.2">
      <c r="A15" s="199" t="s">
        <v>9</v>
      </c>
      <c r="B15" s="165" t="s">
        <v>1</v>
      </c>
      <c r="C15" s="166" t="s">
        <v>283</v>
      </c>
      <c r="D15" s="167" t="s">
        <v>339</v>
      </c>
      <c r="E15" s="168" t="s">
        <v>5</v>
      </c>
      <c r="F15" s="169" t="s">
        <v>377</v>
      </c>
    </row>
    <row r="16" spans="1:8" s="67" customFormat="1" ht="48" customHeight="1" x14ac:dyDescent="0.2">
      <c r="A16" s="200" t="s">
        <v>10</v>
      </c>
      <c r="B16" s="171" t="s">
        <v>1</v>
      </c>
      <c r="C16" s="172" t="s">
        <v>284</v>
      </c>
      <c r="D16" s="173" t="s">
        <v>338</v>
      </c>
      <c r="E16" s="174" t="s">
        <v>156</v>
      </c>
      <c r="F16" s="175"/>
      <c r="G16" s="64"/>
    </row>
    <row r="17" spans="1:9" ht="38.25" customHeight="1" thickBot="1" x14ac:dyDescent="0.25">
      <c r="A17" s="261">
        <v>1.7</v>
      </c>
      <c r="B17" s="251"/>
      <c r="C17" s="252" t="s">
        <v>167</v>
      </c>
      <c r="D17" s="43" t="s">
        <v>257</v>
      </c>
      <c r="E17" s="259" t="s">
        <v>5</v>
      </c>
      <c r="F17" s="44"/>
    </row>
    <row r="18" spans="1:9" ht="135.75" customHeight="1" thickBot="1" x14ac:dyDescent="0.25">
      <c r="A18" s="262">
        <v>2</v>
      </c>
      <c r="B18" s="149" t="s">
        <v>1</v>
      </c>
      <c r="C18" s="150" t="s">
        <v>12</v>
      </c>
      <c r="D18" s="151" t="s">
        <v>340</v>
      </c>
      <c r="E18" s="152"/>
      <c r="F18" s="153"/>
    </row>
    <row r="19" spans="1:9" ht="77.25" customHeight="1" x14ac:dyDescent="0.2">
      <c r="A19" s="263">
        <v>2.1</v>
      </c>
      <c r="B19" s="68" t="s">
        <v>1</v>
      </c>
      <c r="C19" s="75" t="s">
        <v>288</v>
      </c>
      <c r="D19" s="45" t="s">
        <v>341</v>
      </c>
      <c r="E19" s="46" t="s">
        <v>5</v>
      </c>
      <c r="F19" s="138"/>
      <c r="G19"/>
      <c r="H19" s="33"/>
    </row>
    <row r="20" spans="1:9" ht="36" customHeight="1" x14ac:dyDescent="0.2">
      <c r="A20" s="265">
        <v>2.2000000000000002</v>
      </c>
      <c r="B20" s="68" t="s">
        <v>1</v>
      </c>
      <c r="C20" s="77" t="s">
        <v>287</v>
      </c>
      <c r="D20" s="38" t="s">
        <v>191</v>
      </c>
      <c r="E20" s="16" t="s">
        <v>258</v>
      </c>
      <c r="F20" s="47" t="str">
        <f>IF(E20="Enter maximum duration (units)","ESCom phrase code(s)",IF(E20="","ESCom phrase code(s)","11133171525: Covers exposure up to __"))</f>
        <v>ESCom phrase code(s)</v>
      </c>
      <c r="G20"/>
      <c r="H20" s="20"/>
    </row>
    <row r="21" spans="1:9" ht="36.75" customHeight="1" x14ac:dyDescent="0.2">
      <c r="A21" s="76" t="s">
        <v>15</v>
      </c>
      <c r="B21" s="68" t="s">
        <v>1</v>
      </c>
      <c r="C21" s="15" t="s">
        <v>96</v>
      </c>
      <c r="D21" s="38" t="s">
        <v>197</v>
      </c>
      <c r="E21" s="139" t="s">
        <v>5</v>
      </c>
      <c r="F21" s="48"/>
      <c r="G21"/>
      <c r="H21" s="33"/>
      <c r="I21" s="79"/>
    </row>
    <row r="22" spans="1:9" ht="30.75" customHeight="1" x14ac:dyDescent="0.2">
      <c r="A22" s="265">
        <v>2.2999999999999998</v>
      </c>
      <c r="B22" s="68" t="s">
        <v>1</v>
      </c>
      <c r="C22" s="77" t="s">
        <v>285</v>
      </c>
      <c r="D22" s="38" t="s">
        <v>238</v>
      </c>
      <c r="E22" s="225" t="s">
        <v>158</v>
      </c>
      <c r="F22" s="226" t="str">
        <f>VLOOKUP(E22,place,2,0)</f>
        <v>ESCom phrase code(s)</v>
      </c>
      <c r="G22"/>
      <c r="H22" s="20"/>
      <c r="I22" s="80"/>
    </row>
    <row r="23" spans="1:9" ht="36.75" customHeight="1" x14ac:dyDescent="0.2">
      <c r="A23" s="76" t="s">
        <v>17</v>
      </c>
      <c r="B23" s="68" t="s">
        <v>1</v>
      </c>
      <c r="C23" s="15" t="s">
        <v>189</v>
      </c>
      <c r="D23" s="38" t="s">
        <v>342</v>
      </c>
      <c r="E23" s="16" t="s">
        <v>5</v>
      </c>
      <c r="F23" s="49"/>
      <c r="G23" s="8"/>
      <c r="H23" s="8"/>
      <c r="I23" s="79"/>
    </row>
    <row r="24" spans="1:9" ht="110.25" customHeight="1" x14ac:dyDescent="0.2">
      <c r="A24" s="265">
        <v>2.4</v>
      </c>
      <c r="B24" s="68" t="s">
        <v>1</v>
      </c>
      <c r="C24" s="77" t="s">
        <v>286</v>
      </c>
      <c r="D24" s="81" t="s">
        <v>269</v>
      </c>
      <c r="E24" s="225" t="s">
        <v>157</v>
      </c>
      <c r="F24" s="226" t="str">
        <f>VLOOKUP(E24,physical,2,0)</f>
        <v>ESCom phrase code(s)</v>
      </c>
      <c r="G24"/>
      <c r="H24"/>
      <c r="I24" s="80"/>
    </row>
    <row r="25" spans="1:9" ht="36" customHeight="1" x14ac:dyDescent="0.2">
      <c r="A25" s="76" t="s">
        <v>19</v>
      </c>
      <c r="B25" s="68" t="s">
        <v>1</v>
      </c>
      <c r="C25" s="15" t="s">
        <v>190</v>
      </c>
      <c r="D25" s="81" t="s">
        <v>198</v>
      </c>
      <c r="E25" s="16" t="s">
        <v>20</v>
      </c>
      <c r="F25" s="49"/>
      <c r="G25"/>
      <c r="H25"/>
      <c r="I25" s="80"/>
    </row>
    <row r="26" spans="1:9" ht="55.5" customHeight="1" x14ac:dyDescent="0.25">
      <c r="A26" s="265">
        <v>2.5</v>
      </c>
      <c r="B26" s="68" t="s">
        <v>1</v>
      </c>
      <c r="C26" s="77" t="s">
        <v>289</v>
      </c>
      <c r="D26" s="38" t="s">
        <v>224</v>
      </c>
      <c r="E26" s="16" t="s">
        <v>268</v>
      </c>
      <c r="F26" s="105" t="str">
        <f>IF(E26="Enter maximum temperature","ESCom phrase code(s)",IF(E26="","ESCom phrase code(s)","12355002161: Assumes process temperature up to __"))</f>
        <v>ESCom phrase code(s)</v>
      </c>
      <c r="G26" s="20"/>
      <c r="H26" s="102"/>
      <c r="I26" s="80"/>
    </row>
    <row r="27" spans="1:9" ht="39" customHeight="1" x14ac:dyDescent="0.2">
      <c r="A27" s="76" t="s">
        <v>93</v>
      </c>
      <c r="B27" s="70" t="s">
        <v>1</v>
      </c>
      <c r="C27" s="15" t="s">
        <v>231</v>
      </c>
      <c r="D27" s="50" t="s">
        <v>343</v>
      </c>
      <c r="E27" s="16" t="s">
        <v>5</v>
      </c>
      <c r="F27" s="49"/>
      <c r="G27"/>
      <c r="H27" s="20"/>
      <c r="I27" s="80"/>
    </row>
    <row r="28" spans="1:9" ht="50.25" customHeight="1" x14ac:dyDescent="0.2">
      <c r="A28" s="266">
        <v>2.6</v>
      </c>
      <c r="B28" s="68" t="s">
        <v>1</v>
      </c>
      <c r="C28" s="83" t="s">
        <v>290</v>
      </c>
      <c r="D28" s="38" t="s">
        <v>225</v>
      </c>
      <c r="E28" s="51" t="s">
        <v>176</v>
      </c>
      <c r="F28" s="52"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hour).","ESCom phrase code(s)")))</f>
        <v>ESCom phrase code(s)</v>
      </c>
      <c r="G28"/>
      <c r="H28" s="33"/>
      <c r="I28" s="80"/>
    </row>
    <row r="29" spans="1:9" ht="36" customHeight="1" x14ac:dyDescent="0.2">
      <c r="A29" s="82" t="s">
        <v>194</v>
      </c>
      <c r="B29" s="68"/>
      <c r="C29" s="15" t="s">
        <v>195</v>
      </c>
      <c r="D29" s="38" t="s">
        <v>260</v>
      </c>
      <c r="E29" s="16" t="s">
        <v>5</v>
      </c>
      <c r="F29" s="52"/>
      <c r="G29"/>
      <c r="H29" s="20"/>
    </row>
    <row r="30" spans="1:9" ht="34.5" customHeight="1" x14ac:dyDescent="0.2">
      <c r="A30" s="265">
        <v>2.7</v>
      </c>
      <c r="B30" s="68" t="s">
        <v>1</v>
      </c>
      <c r="C30" s="77" t="s">
        <v>291</v>
      </c>
      <c r="D30" s="38" t="s">
        <v>226</v>
      </c>
      <c r="E30" s="16" t="s">
        <v>161</v>
      </c>
      <c r="F30" s="48" t="str">
        <f>IF(E30="Yes","14141091100: Local exhaust ventilation",IF(E30="No"," ","ESCom phrase code(s)"))</f>
        <v>ESCom phrase code(s)</v>
      </c>
      <c r="G30"/>
      <c r="H30" s="20"/>
    </row>
    <row r="31" spans="1:9" ht="50.25" customHeight="1" x14ac:dyDescent="0.2">
      <c r="A31" s="76" t="s">
        <v>25</v>
      </c>
      <c r="B31" s="68" t="s">
        <v>1</v>
      </c>
      <c r="C31" s="15" t="s">
        <v>213</v>
      </c>
      <c r="D31" s="38" t="s">
        <v>227</v>
      </c>
      <c r="E31" s="16" t="s">
        <v>178</v>
      </c>
      <c r="F31" s="48"/>
      <c r="G31"/>
      <c r="H31" s="20"/>
    </row>
    <row r="32" spans="1:9" ht="51" customHeight="1" x14ac:dyDescent="0.2">
      <c r="A32" s="76" t="s">
        <v>26</v>
      </c>
      <c r="B32" s="68" t="s">
        <v>1</v>
      </c>
      <c r="C32" s="15" t="s">
        <v>97</v>
      </c>
      <c r="D32" s="38" t="s">
        <v>262</v>
      </c>
      <c r="E32" s="16" t="s">
        <v>20</v>
      </c>
      <c r="F32" s="49"/>
      <c r="G32"/>
      <c r="H32" s="20"/>
    </row>
    <row r="33" spans="1:9" ht="36" customHeight="1" x14ac:dyDescent="0.2">
      <c r="A33" s="265">
        <v>2.8</v>
      </c>
      <c r="B33" s="68" t="s">
        <v>1</v>
      </c>
      <c r="C33" s="77" t="s">
        <v>292</v>
      </c>
      <c r="D33" s="38" t="s">
        <v>348</v>
      </c>
      <c r="E33" s="16" t="s">
        <v>161</v>
      </c>
      <c r="F33" s="53" t="str">
        <f>IF(E33="Yes","16012153001: Wear suitable respiratory protection",IF(E33="No"," ","ESCom phrase code(s)"))</f>
        <v>ESCom phrase code(s)</v>
      </c>
      <c r="G33"/>
      <c r="H33" s="20"/>
    </row>
    <row r="34" spans="1:9" ht="33" customHeight="1" x14ac:dyDescent="0.2">
      <c r="A34" s="76" t="s">
        <v>28</v>
      </c>
      <c r="B34" s="68" t="s">
        <v>1</v>
      </c>
      <c r="C34" s="15" t="s">
        <v>214</v>
      </c>
      <c r="D34" s="38" t="s">
        <v>349</v>
      </c>
      <c r="E34" s="224" t="s">
        <v>350</v>
      </c>
      <c r="F34" s="41"/>
    </row>
    <row r="35" spans="1:9" ht="49.5" customHeight="1" x14ac:dyDescent="0.2">
      <c r="A35" s="76" t="s">
        <v>29</v>
      </c>
      <c r="B35" s="68" t="s">
        <v>1</v>
      </c>
      <c r="C35" s="15" t="s">
        <v>98</v>
      </c>
      <c r="D35" s="38" t="s">
        <v>347</v>
      </c>
      <c r="E35" s="16" t="s">
        <v>5</v>
      </c>
      <c r="F35" s="48"/>
    </row>
    <row r="36" spans="1:9" ht="35.25" customHeight="1" x14ac:dyDescent="0.2">
      <c r="A36" s="265">
        <v>2.9</v>
      </c>
      <c r="B36" s="68" t="s">
        <v>1</v>
      </c>
      <c r="C36" s="77" t="s">
        <v>293</v>
      </c>
      <c r="D36" s="38" t="s">
        <v>299</v>
      </c>
      <c r="E36" s="16" t="s">
        <v>161</v>
      </c>
      <c r="F36" s="40"/>
    </row>
    <row r="37" spans="1:9" ht="49.5" customHeight="1" x14ac:dyDescent="0.2">
      <c r="A37" s="76" t="s">
        <v>31</v>
      </c>
      <c r="B37" s="68" t="s">
        <v>1</v>
      </c>
      <c r="C37" s="15" t="s">
        <v>215</v>
      </c>
      <c r="D37" s="38" t="s">
        <v>228</v>
      </c>
      <c r="E37" s="54" t="s">
        <v>183</v>
      </c>
      <c r="F37" s="41" t="str">
        <f>VLOOKUP(E37,Gloves,2,0)</f>
        <v>ESCom phrase code(s)</v>
      </c>
    </row>
    <row r="38" spans="1:9" ht="42.75" x14ac:dyDescent="0.2">
      <c r="A38" s="76" t="s">
        <v>94</v>
      </c>
      <c r="B38" s="68" t="s">
        <v>1</v>
      </c>
      <c r="C38" s="15" t="s">
        <v>100</v>
      </c>
      <c r="D38" s="38" t="s">
        <v>261</v>
      </c>
      <c r="E38" s="16" t="s">
        <v>5</v>
      </c>
      <c r="F38" s="41"/>
    </row>
    <row r="39" spans="1:9" ht="33" customHeight="1" x14ac:dyDescent="0.2">
      <c r="A39" s="267">
        <v>2.1</v>
      </c>
      <c r="B39" s="68" t="s">
        <v>1</v>
      </c>
      <c r="C39" s="77" t="s">
        <v>294</v>
      </c>
      <c r="D39" s="38" t="s">
        <v>298</v>
      </c>
      <c r="E39" s="16" t="s">
        <v>161</v>
      </c>
      <c r="F39" s="53" t="str">
        <f>IF(E39="Yes","11133171467: Use suitable eye protection",IF(E39="No"," ","ESCom phrase code(s)"))</f>
        <v>ESCom phrase code(s)</v>
      </c>
    </row>
    <row r="40" spans="1:9" ht="34.5" customHeight="1" x14ac:dyDescent="0.2">
      <c r="A40" s="76" t="s">
        <v>95</v>
      </c>
      <c r="B40" s="68" t="s">
        <v>1</v>
      </c>
      <c r="C40" s="15" t="s">
        <v>99</v>
      </c>
      <c r="D40" s="38" t="s">
        <v>296</v>
      </c>
      <c r="E40" s="16" t="s">
        <v>20</v>
      </c>
      <c r="F40" s="41"/>
    </row>
    <row r="41" spans="1:9" ht="96.75" customHeight="1" x14ac:dyDescent="0.2">
      <c r="A41" s="265">
        <v>2.11</v>
      </c>
      <c r="B41" s="68" t="s">
        <v>1</v>
      </c>
      <c r="C41" s="77" t="s">
        <v>295</v>
      </c>
      <c r="D41" s="38" t="s">
        <v>229</v>
      </c>
      <c r="E41" s="16" t="s">
        <v>159</v>
      </c>
      <c r="F41" s="53" t="str">
        <f>IF(E41="Basic","",IF(E41="Advanced","11133171359: Ensure control measures are regularly inspected and maintained.","ESCom phrase code(s)"))</f>
        <v>ESCom phrase code(s)</v>
      </c>
    </row>
    <row r="42" spans="1:9" ht="59.25" customHeight="1" thickBot="1" x14ac:dyDescent="0.25">
      <c r="A42" s="76" t="s">
        <v>200</v>
      </c>
      <c r="B42" s="68" t="s">
        <v>1</v>
      </c>
      <c r="C42" s="15" t="s">
        <v>201</v>
      </c>
      <c r="D42" s="38" t="s">
        <v>270</v>
      </c>
      <c r="E42" s="16" t="s">
        <v>5</v>
      </c>
      <c r="F42" s="53"/>
      <c r="G42" s="72"/>
    </row>
    <row r="43" spans="1:9" ht="117" customHeight="1" thickBot="1" x14ac:dyDescent="0.25">
      <c r="A43" s="268">
        <v>3</v>
      </c>
      <c r="B43" s="149" t="s">
        <v>1</v>
      </c>
      <c r="C43" s="155" t="s">
        <v>218</v>
      </c>
      <c r="D43" s="156" t="s">
        <v>264</v>
      </c>
      <c r="E43" s="152"/>
      <c r="F43" s="153"/>
    </row>
    <row r="44" spans="1:9" ht="45.75" customHeight="1" x14ac:dyDescent="0.2">
      <c r="A44" s="176" t="s">
        <v>34</v>
      </c>
      <c r="B44" s="165" t="s">
        <v>1</v>
      </c>
      <c r="C44" s="177" t="s">
        <v>35</v>
      </c>
      <c r="D44" s="178" t="s">
        <v>203</v>
      </c>
      <c r="E44" s="179" t="s">
        <v>5</v>
      </c>
      <c r="F44" s="204" t="str">
        <f>IF(E44="Basic","11133171303: Assumes a good basic standard of occupational hygiene is implemented",IF(E44="Advanced","Proposed:Assumes that activities are undertaken with appropriate and well maintained equipment by trained personnel operating under supervision","ESCom phrase code(s)"))</f>
        <v>ESCom phrase code(s)</v>
      </c>
      <c r="G44" s="72"/>
    </row>
    <row r="45" spans="1:9" ht="31.5" customHeight="1" x14ac:dyDescent="0.2">
      <c r="A45" s="170" t="s">
        <v>36</v>
      </c>
      <c r="B45" s="165" t="s">
        <v>1</v>
      </c>
      <c r="C45" s="180" t="s">
        <v>38</v>
      </c>
      <c r="D45" s="173" t="s">
        <v>102</v>
      </c>
      <c r="E45" s="174" t="s">
        <v>162</v>
      </c>
      <c r="F45" s="175"/>
      <c r="H45" s="80"/>
      <c r="I45" s="84"/>
    </row>
    <row r="46" spans="1:9" ht="31.5" customHeight="1" x14ac:dyDescent="0.2">
      <c r="A46" s="170" t="s">
        <v>37</v>
      </c>
      <c r="B46" s="165" t="s">
        <v>1</v>
      </c>
      <c r="C46" s="180" t="s">
        <v>216</v>
      </c>
      <c r="D46" s="173" t="s">
        <v>263</v>
      </c>
      <c r="E46" s="174" t="s">
        <v>23</v>
      </c>
      <c r="F46" s="181"/>
    </row>
    <row r="47" spans="1:9" ht="34.5" customHeight="1" x14ac:dyDescent="0.2">
      <c r="A47" s="170" t="s">
        <v>39</v>
      </c>
      <c r="B47" s="165" t="s">
        <v>1</v>
      </c>
      <c r="C47" s="180" t="s">
        <v>204</v>
      </c>
      <c r="D47" s="173" t="s">
        <v>230</v>
      </c>
      <c r="E47" s="174" t="s">
        <v>5</v>
      </c>
      <c r="F47" s="181"/>
      <c r="H47" s="80"/>
      <c r="I47" s="84"/>
    </row>
    <row r="48" spans="1:9" s="67" customFormat="1" ht="39" customHeight="1" thickBot="1" x14ac:dyDescent="0.25">
      <c r="A48" s="182" t="s">
        <v>40</v>
      </c>
      <c r="B48" s="165" t="s">
        <v>1</v>
      </c>
      <c r="C48" s="183" t="s">
        <v>41</v>
      </c>
      <c r="D48" s="184" t="s">
        <v>321</v>
      </c>
      <c r="E48" s="185" t="s">
        <v>160</v>
      </c>
      <c r="F48" s="181"/>
      <c r="G48" s="64"/>
      <c r="H48" s="80"/>
      <c r="I48" s="84"/>
    </row>
    <row r="49" spans="1:9" ht="65.25" customHeight="1" thickBot="1" x14ac:dyDescent="0.25">
      <c r="A49" s="269">
        <v>4</v>
      </c>
      <c r="B49" s="253"/>
      <c r="C49" s="159" t="s">
        <v>168</v>
      </c>
      <c r="D49" s="156" t="s">
        <v>265</v>
      </c>
      <c r="E49" s="152"/>
      <c r="F49" s="153"/>
      <c r="H49" s="80"/>
      <c r="I49" s="80"/>
    </row>
    <row r="50" spans="1:9" ht="107.25" customHeight="1" x14ac:dyDescent="0.2">
      <c r="A50" s="273">
        <v>4.0999999999999996</v>
      </c>
      <c r="B50" s="254"/>
      <c r="C50" s="55" t="s">
        <v>43</v>
      </c>
      <c r="D50" s="56" t="s">
        <v>351</v>
      </c>
      <c r="E50" s="57" t="s">
        <v>161</v>
      </c>
      <c r="F50" s="27"/>
    </row>
    <row r="51" spans="1:9" s="67" customFormat="1" ht="110.25" customHeight="1" thickBot="1" x14ac:dyDescent="0.25">
      <c r="A51" s="270">
        <v>4.2</v>
      </c>
      <c r="B51" s="254"/>
      <c r="C51" s="5" t="s">
        <v>45</v>
      </c>
      <c r="D51" s="50" t="s">
        <v>352</v>
      </c>
      <c r="E51" s="6" t="s">
        <v>5</v>
      </c>
      <c r="F51" s="53" t="s">
        <v>275</v>
      </c>
      <c r="G51" s="64"/>
    </row>
    <row r="52" spans="1:9" ht="36" customHeight="1" thickBot="1" x14ac:dyDescent="0.25">
      <c r="A52" s="269">
        <v>5</v>
      </c>
      <c r="B52" s="255"/>
      <c r="C52" s="145" t="s">
        <v>47</v>
      </c>
      <c r="D52" s="156" t="s">
        <v>212</v>
      </c>
      <c r="E52" s="161"/>
      <c r="F52" s="162"/>
    </row>
    <row r="53" spans="1:9" s="67" customFormat="1" ht="49.5" customHeight="1" x14ac:dyDescent="0.2">
      <c r="A53" s="186" t="s">
        <v>209</v>
      </c>
      <c r="B53" s="256"/>
      <c r="C53" s="188" t="s">
        <v>48</v>
      </c>
      <c r="D53" s="167" t="s">
        <v>206</v>
      </c>
      <c r="E53" s="168" t="s">
        <v>5</v>
      </c>
      <c r="F53" s="181"/>
      <c r="G53" s="64"/>
    </row>
    <row r="54" spans="1:9" s="67" customFormat="1" ht="26.25" thickBot="1" x14ac:dyDescent="0.25">
      <c r="A54" s="189" t="s">
        <v>210</v>
      </c>
      <c r="B54" s="257"/>
      <c r="C54" s="191" t="s">
        <v>38</v>
      </c>
      <c r="D54" s="192" t="s">
        <v>101</v>
      </c>
      <c r="E54" s="168" t="s">
        <v>162</v>
      </c>
      <c r="F54" s="175"/>
      <c r="G54" s="64"/>
    </row>
    <row r="55" spans="1:9" ht="56.25" customHeight="1" thickBot="1" x14ac:dyDescent="0.25">
      <c r="A55" s="269">
        <v>6</v>
      </c>
      <c r="B55" s="255"/>
      <c r="C55" s="163" t="s">
        <v>182</v>
      </c>
      <c r="D55" s="156" t="s">
        <v>232</v>
      </c>
      <c r="E55" s="164"/>
      <c r="F55" s="162"/>
    </row>
    <row r="56" spans="1:9" ht="34.5" customHeight="1" x14ac:dyDescent="0.2">
      <c r="A56" s="271">
        <v>6.1</v>
      </c>
      <c r="B56" s="258"/>
      <c r="C56" s="10" t="s">
        <v>51</v>
      </c>
      <c r="D56" s="58" t="s">
        <v>382</v>
      </c>
      <c r="E56" s="11" t="s">
        <v>5</v>
      </c>
      <c r="F56" s="53" t="str">
        <f>IF(E56="Basic","11133171303: Assumes a good basic standard of occupational hygiene is implemented",IF(E56="Advanced","Proposed:Assumes that activities are undertaken with appropriate and well maintained equipment by trained personnel operating under supervision","ESCom phrase code(s)"))</f>
        <v>ESCom phrase code(s)</v>
      </c>
    </row>
    <row r="57" spans="1:9" ht="36.75" customHeight="1" thickBot="1" x14ac:dyDescent="0.25">
      <c r="A57" s="272">
        <v>6.2</v>
      </c>
      <c r="B57" s="254"/>
      <c r="C57" s="3" t="s">
        <v>103</v>
      </c>
      <c r="D57" s="59" t="s">
        <v>383</v>
      </c>
      <c r="E57" s="7" t="s">
        <v>5</v>
      </c>
      <c r="F57" s="86" t="s">
        <v>377</v>
      </c>
    </row>
    <row r="58" spans="1:9" x14ac:dyDescent="0.35">
      <c r="A58" s="17"/>
    </row>
  </sheetData>
  <mergeCells count="1">
    <mergeCell ref="E4:F4"/>
  </mergeCells>
  <dataValidations xWindow="1041" yWindow="745" count="3">
    <dataValidation type="date" errorStyle="information" allowBlank="1" showInputMessage="1" showErrorMessage="1" error="Note that a number of alternative ESCom phrases are available" prompt="Specify maximum hours or minutes per day" sqref="E20">
      <formula1>42370</formula1>
      <formula2>42736</formula2>
    </dataValidation>
    <dataValidation allowBlank="1" showInputMessage="1" showErrorMessage="1" prompt="See ESCom Catalogue for selection of alternative phrases" sqref="F20"/>
    <dataValidation errorStyle="warning" allowBlank="1" showInputMessage="1" showErrorMessage="1" prompt="Note that a number of alternative ESCom phrases are available" sqref="E26"/>
  </dataValidations>
  <pageMargins left="0.70866141732283472" right="0.70866141732283472" top="0.74803149606299213" bottom="0.74803149606299213" header="0.31496062992125984" footer="0.31496062992125984"/>
  <pageSetup paperSize="8" scale="62" fitToHeight="0" orientation="portrait" r:id="rId1"/>
  <drawing r:id="rId2"/>
  <legacyDrawing r:id="rId3"/>
  <extLst>
    <ext xmlns:x14="http://schemas.microsoft.com/office/spreadsheetml/2009/9/main" uri="{CCE6A557-97BC-4b89-ADB6-D9C93CAAB3DF}">
      <x14:dataValidations xmlns:xm="http://schemas.microsoft.com/office/excel/2006/main" xWindow="1041" yWindow="745" count="16">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E24</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E28</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Dropdowns!$N$2:$N$8</xm:f>
          </x14:formula1>
          <xm:sqref>E37</xm:sqref>
        </x14:dataValidation>
        <x14:dataValidation type="list" errorStyle="warning" allowBlank="1" showInputMessage="1" showErrorMessage="1" prompt="See PROC sheet for description">
          <x14:formula1>
            <xm:f>Dropdowns!$B$2:$B$33</xm:f>
          </x14:formula1>
          <xm:sqref>E16</xm:sqref>
        </x14:dataValidation>
        <x14:dataValidation type="list" errorStyle="information" allowBlank="1" showErrorMessage="1" error="Select appropriate ESCom Phrase">
          <x14:formula1>
            <xm:f>Dropdowns!$E$2:$E$5</xm:f>
          </x14:formula1>
          <xm:sqref>E22</xm:sqref>
        </x14:dataValidation>
        <x14:dataValidation type="list" errorStyle="warning" allowBlank="1" showInputMessage="1" prompt="If yes, provide details if relevant_x000a_If no, go to row 2.11">
          <x14:formula1>
            <xm:f>Dropdowns!$A$2:$A$4</xm:f>
          </x14:formula1>
          <xm:sqref>E39</xm:sqref>
        </x14:dataValidation>
        <x14:dataValidation type="list" errorStyle="information" allowBlank="1" showInputMessage="1" prompt="Basic: corresponds to professional in TRA_x000a_Advanced: corresponds to industrial in TRA">
          <x14:formula1>
            <xm:f>Dropdowns!$P$2:$P$5</xm:f>
          </x14:formula1>
          <xm:sqref>E41</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E45</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E54</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E50</xm:sqref>
        </x14:dataValidation>
        <x14:dataValidation type="list" errorStyle="information" allowBlank="1" showInputMessage="1" prompt="Indicate which tool uses this condition as exposure assessment input">
          <x14:formula1>
            <xm:f>Dropdowns!$R$2:$R$10</xm:f>
          </x14:formula1>
          <xm:sqref>E48</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E30</xm:sqref>
        </x14:dataValidation>
        <x14:dataValidation type="list" errorStyle="warning" allowBlank="1" showInputMessage="1" prompt="If yes, provide effectiveness and/or details below_x000a_If no, go to row 2.9">
          <x14:formula1>
            <xm:f>Dropdowns!$A$2:$A$4</xm:f>
          </x14:formula1>
          <xm:sqref>E33</xm:sqref>
        </x14:dataValidation>
        <x14:dataValidation type="list" errorStyle="warning" allowBlank="1" showInputMessage="1" prompt="If yes, provide effectiveness and/or details below_x000a_If no, go to row 2.10">
          <x14:formula1>
            <xm:f>Dropdowns!$A$2:$A$4</xm:f>
          </x14:formula1>
          <xm:sqref>E36</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xm:sqref>
        </x14:dataValidation>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4" workbookViewId="0">
      <selection activeCell="F26" sqref="F26"/>
    </sheetView>
  </sheetViews>
  <sheetFormatPr defaultRowHeight="14.25" x14ac:dyDescent="0.2"/>
  <cols>
    <col min="1" max="1" width="12.25" customWidth="1"/>
    <col min="2" max="2" width="75" style="1" customWidth="1"/>
    <col min="3" max="3" width="11.25" customWidth="1"/>
    <col min="4" max="4" width="11.875" customWidth="1"/>
    <col min="5" max="5" width="11.5" customWidth="1"/>
    <col min="6" max="6" width="78.125" customWidth="1"/>
    <col min="7" max="7" width="9.875" customWidth="1"/>
    <col min="9" max="9" width="11.625" customWidth="1"/>
  </cols>
  <sheetData>
    <row r="1" spans="1:9" ht="32.25" customHeight="1" x14ac:dyDescent="0.25">
      <c r="A1" s="24" t="s">
        <v>315</v>
      </c>
      <c r="B1" s="25" t="s">
        <v>314</v>
      </c>
      <c r="C1" s="278" t="s">
        <v>312</v>
      </c>
      <c r="D1" s="279"/>
      <c r="F1" s="280" t="s">
        <v>313</v>
      </c>
      <c r="G1" s="281"/>
      <c r="H1" s="281"/>
      <c r="I1" s="282"/>
    </row>
    <row r="2" spans="1:9" ht="30" x14ac:dyDescent="0.25">
      <c r="A2" s="23"/>
      <c r="B2" s="26"/>
      <c r="C2" s="22" t="s">
        <v>180</v>
      </c>
      <c r="D2" s="22" t="s">
        <v>179</v>
      </c>
      <c r="F2" s="283" t="s">
        <v>311</v>
      </c>
      <c r="G2" s="220" t="s">
        <v>305</v>
      </c>
      <c r="H2" s="219" t="s">
        <v>306</v>
      </c>
      <c r="I2" s="219"/>
    </row>
    <row r="3" spans="1:9" ht="28.5" x14ac:dyDescent="0.2">
      <c r="A3" s="223" t="s">
        <v>79</v>
      </c>
      <c r="B3" s="217" t="s">
        <v>122</v>
      </c>
      <c r="C3" s="218" t="s">
        <v>6</v>
      </c>
      <c r="D3" s="218" t="s">
        <v>6</v>
      </c>
      <c r="F3" s="284"/>
      <c r="G3" s="221" t="s">
        <v>23</v>
      </c>
      <c r="H3" s="219" t="s">
        <v>307</v>
      </c>
      <c r="I3" s="219" t="s">
        <v>308</v>
      </c>
    </row>
    <row r="4" spans="1:9" ht="28.5" x14ac:dyDescent="0.2">
      <c r="A4" s="223" t="s">
        <v>78</v>
      </c>
      <c r="B4" s="217" t="s">
        <v>123</v>
      </c>
      <c r="C4" s="218">
        <v>90</v>
      </c>
      <c r="D4" s="218">
        <v>80</v>
      </c>
      <c r="F4" s="217" t="s">
        <v>301</v>
      </c>
      <c r="G4" s="218">
        <v>0</v>
      </c>
      <c r="H4" s="218" t="s">
        <v>309</v>
      </c>
      <c r="I4" s="218" t="s">
        <v>309</v>
      </c>
    </row>
    <row r="5" spans="1:9" ht="28.5" x14ac:dyDescent="0.2">
      <c r="A5" s="223" t="s">
        <v>77</v>
      </c>
      <c r="B5" s="217" t="s">
        <v>124</v>
      </c>
      <c r="C5" s="218">
        <v>90</v>
      </c>
      <c r="D5" s="218">
        <v>80</v>
      </c>
      <c r="F5" s="217" t="s">
        <v>302</v>
      </c>
      <c r="G5" s="218">
        <v>80</v>
      </c>
      <c r="H5" s="218" t="s">
        <v>309</v>
      </c>
      <c r="I5" s="218" t="s">
        <v>309</v>
      </c>
    </row>
    <row r="6" spans="1:9" x14ac:dyDescent="0.2">
      <c r="A6" s="223" t="s">
        <v>76</v>
      </c>
      <c r="B6" s="217" t="s">
        <v>125</v>
      </c>
      <c r="C6" s="218">
        <v>90</v>
      </c>
      <c r="D6" s="218">
        <v>80</v>
      </c>
      <c r="F6" s="217" t="s">
        <v>303</v>
      </c>
      <c r="G6" s="218">
        <v>90</v>
      </c>
      <c r="H6" s="218" t="s">
        <v>309</v>
      </c>
      <c r="I6" s="218" t="s">
        <v>309</v>
      </c>
    </row>
    <row r="7" spans="1:9" ht="28.5" x14ac:dyDescent="0.2">
      <c r="A7" s="223" t="s">
        <v>85</v>
      </c>
      <c r="B7" s="217" t="s">
        <v>126</v>
      </c>
      <c r="C7" s="218">
        <v>90</v>
      </c>
      <c r="D7" s="218">
        <v>80</v>
      </c>
      <c r="F7" s="217" t="s">
        <v>304</v>
      </c>
      <c r="G7" s="218">
        <v>95</v>
      </c>
      <c r="H7" s="218" t="s">
        <v>309</v>
      </c>
      <c r="I7" s="218" t="s">
        <v>310</v>
      </c>
    </row>
    <row r="8" spans="1:9" x14ac:dyDescent="0.2">
      <c r="A8" s="223" t="s">
        <v>84</v>
      </c>
      <c r="B8" s="217" t="s">
        <v>127</v>
      </c>
      <c r="C8" s="218">
        <v>90</v>
      </c>
      <c r="D8" s="218">
        <v>80</v>
      </c>
    </row>
    <row r="9" spans="1:9" x14ac:dyDescent="0.2">
      <c r="A9" s="223" t="s">
        <v>75</v>
      </c>
      <c r="B9" s="217" t="s">
        <v>128</v>
      </c>
      <c r="C9" s="218">
        <v>95</v>
      </c>
      <c r="D9" s="218" t="s">
        <v>6</v>
      </c>
    </row>
    <row r="10" spans="1:9" x14ac:dyDescent="0.2">
      <c r="A10" s="223" t="s">
        <v>74</v>
      </c>
      <c r="B10" s="217" t="s">
        <v>354</v>
      </c>
      <c r="C10" s="218">
        <v>90</v>
      </c>
      <c r="D10" s="218">
        <v>80</v>
      </c>
    </row>
    <row r="11" spans="1:9" ht="16.5" x14ac:dyDescent="0.2">
      <c r="A11" s="285" t="s">
        <v>73</v>
      </c>
      <c r="B11" s="287" t="s">
        <v>355</v>
      </c>
      <c r="C11" s="289">
        <v>95</v>
      </c>
      <c r="D11" s="218" t="s">
        <v>323</v>
      </c>
    </row>
    <row r="12" spans="1:9" ht="16.5" x14ac:dyDescent="0.2">
      <c r="A12" s="286"/>
      <c r="B12" s="288"/>
      <c r="C12" s="290"/>
      <c r="D12" s="218" t="s">
        <v>326</v>
      </c>
    </row>
    <row r="13" spans="1:9" ht="45" x14ac:dyDescent="0.2">
      <c r="A13" s="223" t="s">
        <v>72</v>
      </c>
      <c r="B13" s="217" t="s">
        <v>131</v>
      </c>
      <c r="C13" s="218">
        <v>90</v>
      </c>
      <c r="D13" s="218">
        <v>80</v>
      </c>
      <c r="F13" s="222" t="s">
        <v>316</v>
      </c>
    </row>
    <row r="14" spans="1:9" x14ac:dyDescent="0.2">
      <c r="A14" s="223" t="s">
        <v>71</v>
      </c>
      <c r="B14" s="217" t="s">
        <v>132</v>
      </c>
      <c r="C14" s="218">
        <v>90</v>
      </c>
      <c r="D14" s="218">
        <v>80</v>
      </c>
    </row>
    <row r="15" spans="1:9" ht="16.5" x14ac:dyDescent="0.2">
      <c r="A15" s="223" t="s">
        <v>70</v>
      </c>
      <c r="B15" s="217" t="s">
        <v>133</v>
      </c>
      <c r="C15" s="218" t="s">
        <v>6</v>
      </c>
      <c r="D15" s="218">
        <v>80</v>
      </c>
      <c r="F15" s="104" t="s">
        <v>317</v>
      </c>
    </row>
    <row r="16" spans="1:9" ht="16.5" x14ac:dyDescent="0.2">
      <c r="A16" s="223" t="s">
        <v>69</v>
      </c>
      <c r="B16" s="217" t="s">
        <v>330</v>
      </c>
      <c r="C16" s="218" t="s">
        <v>323</v>
      </c>
      <c r="D16" s="218" t="s">
        <v>324</v>
      </c>
    </row>
    <row r="17" spans="1:6" ht="16.5" x14ac:dyDescent="0.2">
      <c r="A17" s="223" t="s">
        <v>68</v>
      </c>
      <c r="B17" s="217" t="s">
        <v>135</v>
      </c>
      <c r="C17" s="218">
        <v>90</v>
      </c>
      <c r="D17" s="218">
        <v>80</v>
      </c>
      <c r="F17" s="247" t="s">
        <v>328</v>
      </c>
    </row>
    <row r="18" spans="1:6" ht="16.5" x14ac:dyDescent="0.2">
      <c r="A18" s="223" t="s">
        <v>67</v>
      </c>
      <c r="B18" s="217" t="s">
        <v>136</v>
      </c>
      <c r="C18" s="218">
        <v>90</v>
      </c>
      <c r="D18" s="218">
        <v>80</v>
      </c>
      <c r="F18" s="248" t="s">
        <v>329</v>
      </c>
    </row>
    <row r="19" spans="1:6" x14ac:dyDescent="0.2">
      <c r="A19" s="223" t="s">
        <v>66</v>
      </c>
      <c r="B19" s="217" t="s">
        <v>137</v>
      </c>
      <c r="C19" s="218">
        <v>90</v>
      </c>
      <c r="D19" s="218">
        <v>80</v>
      </c>
    </row>
    <row r="20" spans="1:6" x14ac:dyDescent="0.2">
      <c r="A20" s="223" t="s">
        <v>65</v>
      </c>
      <c r="B20" s="217" t="s">
        <v>138</v>
      </c>
      <c r="C20" s="218">
        <v>90</v>
      </c>
      <c r="D20" s="218">
        <v>80</v>
      </c>
    </row>
    <row r="21" spans="1:6" x14ac:dyDescent="0.2">
      <c r="A21" s="223" t="s">
        <v>64</v>
      </c>
      <c r="B21" s="217" t="s">
        <v>139</v>
      </c>
      <c r="C21" s="218">
        <v>90</v>
      </c>
      <c r="D21" s="218">
        <v>80</v>
      </c>
    </row>
    <row r="22" spans="1:6" x14ac:dyDescent="0.2">
      <c r="A22" s="223" t="s">
        <v>63</v>
      </c>
      <c r="B22" s="217" t="s">
        <v>140</v>
      </c>
      <c r="C22" s="218">
        <v>90</v>
      </c>
      <c r="D22" s="218">
        <v>80</v>
      </c>
    </row>
    <row r="23" spans="1:6" x14ac:dyDescent="0.2">
      <c r="A23" s="223" t="s">
        <v>62</v>
      </c>
      <c r="B23" s="217" t="s">
        <v>141</v>
      </c>
      <c r="C23" s="218">
        <v>90</v>
      </c>
      <c r="D23" s="218">
        <v>80</v>
      </c>
    </row>
    <row r="24" spans="1:6" x14ac:dyDescent="0.2">
      <c r="A24" s="223" t="s">
        <v>83</v>
      </c>
      <c r="B24" s="217" t="s">
        <v>142</v>
      </c>
      <c r="C24" s="218" t="s">
        <v>6</v>
      </c>
      <c r="D24" s="218">
        <v>80</v>
      </c>
    </row>
    <row r="25" spans="1:6" ht="16.5" x14ac:dyDescent="0.2">
      <c r="A25" s="223" t="s">
        <v>82</v>
      </c>
      <c r="B25" s="217" t="s">
        <v>333</v>
      </c>
      <c r="C25" s="218" t="s">
        <v>325</v>
      </c>
      <c r="D25" s="218" t="s">
        <v>326</v>
      </c>
    </row>
    <row r="26" spans="1:6" ht="28.5" x14ac:dyDescent="0.2">
      <c r="A26" s="223" t="s">
        <v>60</v>
      </c>
      <c r="B26" s="217" t="s">
        <v>356</v>
      </c>
      <c r="C26" s="218" t="s">
        <v>325</v>
      </c>
      <c r="D26" s="218" t="s">
        <v>6</v>
      </c>
    </row>
    <row r="27" spans="1:6" ht="16.5" x14ac:dyDescent="0.2">
      <c r="A27" s="223" t="s">
        <v>59</v>
      </c>
      <c r="B27" s="217" t="s">
        <v>331</v>
      </c>
      <c r="C27" s="218" t="s">
        <v>325</v>
      </c>
      <c r="D27" s="218" t="s">
        <v>326</v>
      </c>
    </row>
    <row r="28" spans="1:6" ht="16.5" x14ac:dyDescent="0.2">
      <c r="A28" s="223" t="s">
        <v>81</v>
      </c>
      <c r="B28" s="217" t="s">
        <v>332</v>
      </c>
      <c r="C28" s="218" t="s">
        <v>326</v>
      </c>
      <c r="D28" s="218" t="s">
        <v>327</v>
      </c>
    </row>
    <row r="29" spans="1:6" ht="16.5" x14ac:dyDescent="0.2">
      <c r="A29" s="223" t="s">
        <v>58</v>
      </c>
      <c r="B29" s="217" t="s">
        <v>147</v>
      </c>
      <c r="C29" s="218" t="s">
        <v>325</v>
      </c>
      <c r="D29" s="218" t="s">
        <v>326</v>
      </c>
    </row>
    <row r="30" spans="1:6" x14ac:dyDescent="0.2">
      <c r="A30" s="223" t="s">
        <v>57</v>
      </c>
      <c r="B30" s="217" t="s">
        <v>148</v>
      </c>
      <c r="C30" s="218" t="s">
        <v>6</v>
      </c>
      <c r="D30" s="218" t="s">
        <v>6</v>
      </c>
    </row>
    <row r="31" spans="1:6" x14ac:dyDescent="0.2">
      <c r="A31" s="223" t="s">
        <v>149</v>
      </c>
      <c r="B31" s="217" t="s">
        <v>150</v>
      </c>
      <c r="C31" s="218" t="s">
        <v>6</v>
      </c>
      <c r="D31" s="218" t="s">
        <v>6</v>
      </c>
    </row>
    <row r="32" spans="1:6" x14ac:dyDescent="0.2">
      <c r="A32" s="223" t="s">
        <v>151</v>
      </c>
      <c r="B32" s="217" t="s">
        <v>152</v>
      </c>
      <c r="C32" s="218" t="s">
        <v>6</v>
      </c>
      <c r="D32" s="218" t="s">
        <v>6</v>
      </c>
    </row>
    <row r="33" spans="1:4" x14ac:dyDescent="0.2">
      <c r="A33" s="223" t="s">
        <v>153</v>
      </c>
      <c r="B33" s="217" t="s">
        <v>154</v>
      </c>
      <c r="C33" s="218" t="s">
        <v>6</v>
      </c>
      <c r="D33" s="218" t="s">
        <v>6</v>
      </c>
    </row>
    <row r="34" spans="1:4" x14ac:dyDescent="0.2">
      <c r="A34" s="223" t="s">
        <v>61</v>
      </c>
      <c r="B34" s="217" t="s">
        <v>90</v>
      </c>
      <c r="C34" s="218" t="s">
        <v>6</v>
      </c>
      <c r="D34" s="218" t="s">
        <v>6</v>
      </c>
    </row>
    <row r="35" spans="1:4" x14ac:dyDescent="0.2">
      <c r="D35" s="21"/>
    </row>
  </sheetData>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8"/>
  <sheetViews>
    <sheetView zoomScale="80" zoomScaleNormal="80" workbookViewId="0">
      <selection activeCell="K16" sqref="K16"/>
    </sheetView>
  </sheetViews>
  <sheetFormatPr defaultColWidth="9" defaultRowHeight="25.5" x14ac:dyDescent="0.35"/>
  <cols>
    <col min="1" max="1" width="10" style="60" customWidth="1"/>
    <col min="2" max="2" width="4" style="61" hidden="1" customWidth="1"/>
    <col min="3" max="3" width="34.25" style="61" customWidth="1"/>
    <col min="4" max="4" width="84.75" style="62" hidden="1" customWidth="1"/>
    <col min="5" max="8" width="35.625" style="63" customWidth="1"/>
    <col min="9" max="9" width="27.125" style="65" customWidth="1"/>
    <col min="10" max="16384" width="9" style="65"/>
  </cols>
  <sheetData>
    <row r="1" spans="1:9" ht="54" customHeight="1" x14ac:dyDescent="0.35"/>
    <row r="2" spans="1:9" ht="30" x14ac:dyDescent="0.35">
      <c r="C2" s="103" t="s">
        <v>384</v>
      </c>
    </row>
    <row r="3" spans="1:9" ht="26.25" thickBot="1" x14ac:dyDescent="0.4">
      <c r="C3" s="66" t="s">
        <v>385</v>
      </c>
      <c r="D3" s="65"/>
      <c r="E3" s="66" t="s">
        <v>387</v>
      </c>
      <c r="G3" s="66"/>
    </row>
    <row r="4" spans="1:9" ht="24.75" x14ac:dyDescent="0.2">
      <c r="A4" s="87" t="s">
        <v>0</v>
      </c>
      <c r="B4" s="88" t="s">
        <v>1</v>
      </c>
      <c r="C4" s="97" t="s">
        <v>2</v>
      </c>
      <c r="D4" s="97" t="s">
        <v>211</v>
      </c>
      <c r="E4" s="276" t="s">
        <v>3</v>
      </c>
      <c r="F4" s="277"/>
      <c r="G4" s="276" t="s">
        <v>239</v>
      </c>
      <c r="H4" s="277"/>
    </row>
    <row r="5" spans="1:9" ht="36.75" customHeight="1" thickBot="1" x14ac:dyDescent="0.25">
      <c r="A5" s="89"/>
      <c r="B5" s="90"/>
      <c r="C5" s="98"/>
      <c r="D5" s="98"/>
      <c r="E5" s="99" t="s">
        <v>91</v>
      </c>
      <c r="F5" s="100" t="s">
        <v>92</v>
      </c>
      <c r="G5" s="99" t="s">
        <v>91</v>
      </c>
      <c r="H5" s="100" t="s">
        <v>92</v>
      </c>
    </row>
    <row r="6" spans="1:9" ht="254.25" hidden="1" customHeight="1" thickBot="1" x14ac:dyDescent="0.25">
      <c r="A6" s="91"/>
      <c r="B6" s="92"/>
      <c r="C6" s="136" t="s">
        <v>278</v>
      </c>
      <c r="D6" s="136" t="s">
        <v>335</v>
      </c>
      <c r="E6" s="137" t="s">
        <v>319</v>
      </c>
      <c r="F6" s="206" t="s">
        <v>297</v>
      </c>
      <c r="G6" s="137" t="s">
        <v>319</v>
      </c>
      <c r="H6" s="206" t="s">
        <v>297</v>
      </c>
    </row>
    <row r="7" spans="1:9" s="67" customFormat="1" ht="40.5" customHeight="1" thickBot="1" x14ac:dyDescent="0.25">
      <c r="A7" s="144">
        <v>1</v>
      </c>
      <c r="B7" s="143" t="s">
        <v>1</v>
      </c>
      <c r="C7" s="240" t="s">
        <v>4</v>
      </c>
      <c r="D7" s="146" t="s">
        <v>256</v>
      </c>
      <c r="E7" s="93"/>
      <c r="F7" s="94"/>
      <c r="G7" s="93"/>
      <c r="H7" s="94"/>
    </row>
    <row r="8" spans="1:9" ht="28.5" x14ac:dyDescent="0.2">
      <c r="A8" s="196">
        <v>1.1000000000000001</v>
      </c>
      <c r="B8" s="68" t="s">
        <v>1</v>
      </c>
      <c r="C8" s="34" t="s">
        <v>279</v>
      </c>
      <c r="D8" s="58" t="s">
        <v>188</v>
      </c>
      <c r="E8" s="106" t="s">
        <v>246</v>
      </c>
      <c r="F8" s="107"/>
      <c r="G8" s="106" t="s">
        <v>247</v>
      </c>
      <c r="H8" s="107"/>
    </row>
    <row r="9" spans="1:9" ht="42.75" x14ac:dyDescent="0.2">
      <c r="A9" s="197">
        <v>1.2</v>
      </c>
      <c r="B9" s="68" t="s">
        <v>1</v>
      </c>
      <c r="C9" s="37" t="s">
        <v>280</v>
      </c>
      <c r="D9" s="38" t="s">
        <v>320</v>
      </c>
      <c r="E9" s="216" t="s">
        <v>240</v>
      </c>
      <c r="F9" s="108" t="str">
        <f>E9</f>
        <v>sector_SWED_11(i_l_III)v1</v>
      </c>
      <c r="G9" s="109" t="s">
        <v>244</v>
      </c>
      <c r="H9" s="108" t="str">
        <f>G9</f>
        <v>sector_SWED_10(i_l_III)v1</v>
      </c>
      <c r="I9" s="249" t="s">
        <v>362</v>
      </c>
    </row>
    <row r="10" spans="1:9" ht="34.5" customHeight="1" x14ac:dyDescent="0.2">
      <c r="A10" s="197">
        <v>1.3</v>
      </c>
      <c r="B10" s="68" t="s">
        <v>1</v>
      </c>
      <c r="C10" s="37" t="s">
        <v>281</v>
      </c>
      <c r="D10" s="38" t="s">
        <v>169</v>
      </c>
      <c r="E10" s="109" t="s">
        <v>248</v>
      </c>
      <c r="F10" s="110" t="str">
        <f>E10</f>
        <v>Regular cleaning of equipment, manual spraying</v>
      </c>
      <c r="G10" s="109" t="s">
        <v>249</v>
      </c>
      <c r="H10" s="110" t="str">
        <f>G10</f>
        <v>Regular cleaning of equipment, wipe with long-handle tool</v>
      </c>
    </row>
    <row r="11" spans="1:9" s="67" customFormat="1" ht="42.75" x14ac:dyDescent="0.2">
      <c r="A11" s="69" t="s">
        <v>221</v>
      </c>
      <c r="B11" s="70" t="s">
        <v>1</v>
      </c>
      <c r="C11" s="42" t="s">
        <v>7</v>
      </c>
      <c r="D11" s="38" t="s">
        <v>234</v>
      </c>
      <c r="E11" s="109"/>
      <c r="F11" s="110"/>
      <c r="G11" s="109"/>
      <c r="H11" s="110"/>
    </row>
    <row r="12" spans="1:9" s="67" customFormat="1" ht="85.5" x14ac:dyDescent="0.2">
      <c r="A12" s="69" t="s">
        <v>235</v>
      </c>
      <c r="B12" s="70" t="s">
        <v>1</v>
      </c>
      <c r="C12" s="42" t="s">
        <v>222</v>
      </c>
      <c r="D12" s="38" t="s">
        <v>336</v>
      </c>
      <c r="E12" s="111" t="s">
        <v>250</v>
      </c>
      <c r="F12" s="110"/>
      <c r="G12" s="109"/>
      <c r="H12" s="110"/>
    </row>
    <row r="13" spans="1:9" ht="28.5" x14ac:dyDescent="0.35">
      <c r="A13" s="14" t="s">
        <v>8</v>
      </c>
      <c r="B13" s="71"/>
      <c r="C13" s="15" t="s">
        <v>223</v>
      </c>
      <c r="D13" s="38" t="s">
        <v>217</v>
      </c>
      <c r="E13" s="112" t="s">
        <v>272</v>
      </c>
      <c r="F13" s="108" t="str">
        <f>E13</f>
        <v>sector_SUMI_11_PW</v>
      </c>
      <c r="G13" s="112" t="s">
        <v>245</v>
      </c>
      <c r="H13" s="108" t="str">
        <f>G13</f>
        <v>sector_SUMI_10_PW</v>
      </c>
    </row>
    <row r="14" spans="1:9" ht="60" x14ac:dyDescent="0.2">
      <c r="A14" s="198" t="s">
        <v>208</v>
      </c>
      <c r="B14" s="95" t="s">
        <v>1</v>
      </c>
      <c r="C14" s="195" t="s">
        <v>282</v>
      </c>
      <c r="D14" s="134" t="s">
        <v>337</v>
      </c>
      <c r="E14" s="142"/>
      <c r="F14" s="141"/>
      <c r="G14" s="140"/>
      <c r="H14" s="141"/>
    </row>
    <row r="15" spans="1:9" ht="42" customHeight="1" x14ac:dyDescent="0.2">
      <c r="A15" s="199" t="s">
        <v>9</v>
      </c>
      <c r="B15" s="165" t="s">
        <v>1</v>
      </c>
      <c r="C15" s="166" t="s">
        <v>283</v>
      </c>
      <c r="D15" s="167" t="s">
        <v>339</v>
      </c>
      <c r="E15" s="232" t="s">
        <v>241</v>
      </c>
      <c r="F15" s="239" t="str">
        <f>E15</f>
        <v>Manual spraying</v>
      </c>
      <c r="G15" s="232" t="s">
        <v>80</v>
      </c>
      <c r="H15" s="239" t="str">
        <f>G15</f>
        <v>Wiping</v>
      </c>
    </row>
    <row r="16" spans="1:9" s="67" customFormat="1" ht="46.5" customHeight="1" x14ac:dyDescent="0.2">
      <c r="A16" s="200" t="s">
        <v>10</v>
      </c>
      <c r="B16" s="171" t="s">
        <v>1</v>
      </c>
      <c r="C16" s="172" t="s">
        <v>284</v>
      </c>
      <c r="D16" s="173" t="s">
        <v>338</v>
      </c>
      <c r="E16" s="237" t="s">
        <v>70</v>
      </c>
      <c r="F16" s="234"/>
      <c r="G16" s="237" t="s">
        <v>71</v>
      </c>
      <c r="H16" s="239"/>
    </row>
    <row r="17" spans="1:9" ht="29.25" thickBot="1" x14ac:dyDescent="0.4">
      <c r="A17" s="73" t="s">
        <v>166</v>
      </c>
      <c r="B17" s="74"/>
      <c r="C17" s="101" t="s">
        <v>167</v>
      </c>
      <c r="D17" s="43" t="s">
        <v>257</v>
      </c>
      <c r="E17" s="115">
        <v>42429</v>
      </c>
      <c r="F17" s="116"/>
      <c r="G17" s="115">
        <v>42461</v>
      </c>
      <c r="H17" s="116"/>
    </row>
    <row r="18" spans="1:9" ht="135.75" customHeight="1" thickBot="1" x14ac:dyDescent="0.25">
      <c r="A18" s="144" t="s">
        <v>11</v>
      </c>
      <c r="B18" s="149" t="s">
        <v>1</v>
      </c>
      <c r="C18" s="150" t="s">
        <v>12</v>
      </c>
      <c r="D18" s="151" t="s">
        <v>340</v>
      </c>
      <c r="E18" s="150"/>
      <c r="F18" s="241"/>
      <c r="G18" s="150"/>
      <c r="H18" s="242"/>
      <c r="I18" s="246"/>
    </row>
    <row r="19" spans="1:9" ht="172.5" customHeight="1" x14ac:dyDescent="0.2">
      <c r="A19" s="201" t="s">
        <v>13</v>
      </c>
      <c r="B19" s="68" t="s">
        <v>1</v>
      </c>
      <c r="C19" s="75" t="s">
        <v>288</v>
      </c>
      <c r="D19" s="45" t="s">
        <v>341</v>
      </c>
      <c r="E19" s="117" t="s">
        <v>242</v>
      </c>
      <c r="F19" s="108"/>
      <c r="G19" s="117" t="s">
        <v>242</v>
      </c>
      <c r="H19" s="108"/>
    </row>
    <row r="20" spans="1:9" ht="36" customHeight="1" x14ac:dyDescent="0.2">
      <c r="A20" s="202" t="s">
        <v>14</v>
      </c>
      <c r="B20" s="68" t="s">
        <v>1</v>
      </c>
      <c r="C20" s="77" t="s">
        <v>287</v>
      </c>
      <c r="D20" s="38" t="s">
        <v>191</v>
      </c>
      <c r="E20" s="112" t="s">
        <v>243</v>
      </c>
      <c r="F20" s="114" t="str">
        <f>IF(E20="Enter maximum duration","ESCom phrase code(s)","11133171525: Covers exposure up to __")</f>
        <v>11133171525: Covers exposure up to __</v>
      </c>
      <c r="G20" s="112" t="s">
        <v>237</v>
      </c>
      <c r="H20" s="114" t="str">
        <f>IF(G20="Enter maximum duration","ESCom phrase code(s)","11133171525: Covers exposure up to __")</f>
        <v>11133171525: Covers exposure up to __</v>
      </c>
    </row>
    <row r="21" spans="1:9" ht="80.25" customHeight="1" x14ac:dyDescent="0.2">
      <c r="A21" s="76" t="s">
        <v>15</v>
      </c>
      <c r="B21" s="68" t="s">
        <v>1</v>
      </c>
      <c r="C21" s="15" t="s">
        <v>96</v>
      </c>
      <c r="D21" s="38" t="s">
        <v>197</v>
      </c>
      <c r="E21" s="112" t="s">
        <v>363</v>
      </c>
      <c r="F21" s="118"/>
      <c r="G21" s="112" t="s">
        <v>364</v>
      </c>
      <c r="H21" s="118"/>
      <c r="I21" s="79"/>
    </row>
    <row r="22" spans="1:9" ht="24.75" x14ac:dyDescent="0.2">
      <c r="A22" s="202" t="s">
        <v>16</v>
      </c>
      <c r="B22" s="68" t="s">
        <v>1</v>
      </c>
      <c r="C22" s="77" t="s">
        <v>285</v>
      </c>
      <c r="D22" s="38" t="s">
        <v>238</v>
      </c>
      <c r="E22" s="112" t="s">
        <v>87</v>
      </c>
      <c r="F22" s="118" t="str">
        <f>IF(E22="Indoor use","9313213237: Indoor use",IF(E22="Outdoor use","9313213238: Outdoor use",IF(E22="Indoor and outdoor use"," 12355002136: Covers indoor and outdoor use","ESCom phrase code(s)")))</f>
        <v>9313213237: Indoor use</v>
      </c>
      <c r="G22" s="112" t="s">
        <v>87</v>
      </c>
      <c r="H22" s="118" t="str">
        <f>IF(G22="Indoor use","9313213237: Indoor use",IF(G22="Outdoor use","9313213238: Outdoor use",IF(G22="Indoor and outdoor use"," 12355002136: Covers indoor and outdoor use","ESCom phrase code(s)")))</f>
        <v>9313213237: Indoor use</v>
      </c>
      <c r="I22" s="80"/>
    </row>
    <row r="23" spans="1:9" ht="24.75" x14ac:dyDescent="0.2">
      <c r="A23" s="76" t="s">
        <v>17</v>
      </c>
      <c r="B23" s="68" t="s">
        <v>1</v>
      </c>
      <c r="C23" s="15" t="s">
        <v>189</v>
      </c>
      <c r="D23" s="38" t="s">
        <v>342</v>
      </c>
      <c r="E23" s="112" t="s">
        <v>359</v>
      </c>
      <c r="F23" s="119"/>
      <c r="G23" s="112"/>
      <c r="H23" s="119"/>
      <c r="I23" s="79"/>
    </row>
    <row r="24" spans="1:9" ht="110.25" customHeight="1" x14ac:dyDescent="0.2">
      <c r="A24" s="202" t="s">
        <v>18</v>
      </c>
      <c r="B24" s="68" t="s">
        <v>1</v>
      </c>
      <c r="C24" s="77" t="s">
        <v>286</v>
      </c>
      <c r="D24" s="81" t="s">
        <v>269</v>
      </c>
      <c r="E24" s="111" t="s">
        <v>88</v>
      </c>
      <c r="F24" s="118" t="str">
        <f>IF(E24="Gas","9313213340: Gas",IF(E24="Liquified gas","11137200300: Liquified gas",IF(E24="Liquid","9268175004: Liquid",IF(E24="Solid (high dusty)","11133171336: Solid (high dusty)",IF(E24="Solid (medium dusty)","11133171332: Solid (medium dusty)",IF(E24="Solid (low dusty)","11133171331: Solid (low dusty)","ESCom phrase code(s)"))))))</f>
        <v>9268175004: Liquid</v>
      </c>
      <c r="G24" s="111" t="s">
        <v>88</v>
      </c>
      <c r="H24" s="118" t="str">
        <f>IF(G24="Gas","9313213340: Gas",IF(G24="Liquified gas","11137200300: Liquified gas",IF(G24="Liquid","9268175004: Liquid",IF(G24="Solid (high dusty)","11133171336: Solid (high dusty)",IF(G24="Solid (medium dusty)","11133171332: Solid (medium dusty)",IF(G24="Solid (low dusty)","11133171331: Solid (low dusty)","ESCom phrase code(s)"))))))</f>
        <v>9268175004: Liquid</v>
      </c>
      <c r="I24" s="80"/>
    </row>
    <row r="25" spans="1:9" ht="42" customHeight="1" x14ac:dyDescent="0.2">
      <c r="A25" s="76" t="s">
        <v>19</v>
      </c>
      <c r="B25" s="68" t="s">
        <v>1</v>
      </c>
      <c r="C25" s="15" t="s">
        <v>190</v>
      </c>
      <c r="D25" s="81" t="s">
        <v>198</v>
      </c>
      <c r="E25" s="112" t="s">
        <v>365</v>
      </c>
      <c r="F25" s="119"/>
      <c r="G25" s="112" t="s">
        <v>266</v>
      </c>
      <c r="H25" s="119"/>
      <c r="I25" s="80"/>
    </row>
    <row r="26" spans="1:9" ht="49.5" customHeight="1" x14ac:dyDescent="0.2">
      <c r="A26" s="202" t="s">
        <v>21</v>
      </c>
      <c r="B26" s="68" t="s">
        <v>1</v>
      </c>
      <c r="C26" s="77" t="s">
        <v>289</v>
      </c>
      <c r="D26" s="38" t="s">
        <v>224</v>
      </c>
      <c r="E26" s="112" t="s">
        <v>357</v>
      </c>
      <c r="F26" s="120" t="s">
        <v>358</v>
      </c>
      <c r="G26" s="112" t="s">
        <v>357</v>
      </c>
      <c r="H26" s="120" t="s">
        <v>358</v>
      </c>
      <c r="I26" s="80"/>
    </row>
    <row r="27" spans="1:9" ht="36" customHeight="1" x14ac:dyDescent="0.2">
      <c r="A27" s="76" t="s">
        <v>93</v>
      </c>
      <c r="B27" s="70" t="s">
        <v>1</v>
      </c>
      <c r="C27" s="15" t="s">
        <v>231</v>
      </c>
      <c r="D27" s="50" t="s">
        <v>343</v>
      </c>
      <c r="E27" s="112"/>
      <c r="F27" s="119"/>
      <c r="G27" s="112" t="s">
        <v>5</v>
      </c>
      <c r="H27" s="119"/>
      <c r="I27" s="80"/>
    </row>
    <row r="28" spans="1:9" ht="50.25" customHeight="1" x14ac:dyDescent="0.2">
      <c r="A28" s="203" t="s">
        <v>22</v>
      </c>
      <c r="B28" s="68" t="s">
        <v>1</v>
      </c>
      <c r="C28" s="83" t="s">
        <v>290</v>
      </c>
      <c r="D28" s="38" t="s">
        <v>225</v>
      </c>
      <c r="E28" s="121" t="s">
        <v>110</v>
      </c>
      <c r="F28" s="122" t="str">
        <f>IF(E28="basic","12355002163: Provide a basic standard of general ventilation (1 to 3 air changes per hour)",IF(E28="good","11133171363: Provide a good standard of controlled ventilation (5 to 10 air changes per hour)",IF(E28="enhanced","12355002164: Provide a good standard of controlled ventilation (10 to 15 air changes per hour)","ESCom phrase code(s)")))</f>
        <v>12355002163: Provide a basic standard of general ventilation (1 to 3 air changes per hour)</v>
      </c>
      <c r="G28" s="121" t="s">
        <v>110</v>
      </c>
      <c r="H28" s="122" t="str">
        <f>IF(G28="basic","12355002163: Provide a basic standard of general ventilation (1 to 3 air changes per hour)",IF(G28="good","11133171363: Provide a good standard of controlled ventilation (5 to 10 air changes per hour)",IF(G28="enhanced","12355002164: Provide a good standard of controlled ventilation (10 to 15 air changes per hour)","ESCom phrase code(s)")))</f>
        <v>12355002163: Provide a basic standard of general ventilation (1 to 3 air changes per hour)</v>
      </c>
      <c r="I28" s="80"/>
    </row>
    <row r="29" spans="1:9" ht="28.5" x14ac:dyDescent="0.2">
      <c r="A29" s="82" t="s">
        <v>194</v>
      </c>
      <c r="B29" s="68"/>
      <c r="C29" s="15" t="s">
        <v>195</v>
      </c>
      <c r="D29" s="38" t="s">
        <v>260</v>
      </c>
      <c r="E29" s="112"/>
      <c r="F29" s="122"/>
      <c r="G29" s="112"/>
      <c r="H29" s="122"/>
    </row>
    <row r="30" spans="1:9" ht="28.5" x14ac:dyDescent="0.2">
      <c r="A30" s="202" t="s">
        <v>24</v>
      </c>
      <c r="B30" s="68" t="s">
        <v>1</v>
      </c>
      <c r="C30" s="77" t="s">
        <v>291</v>
      </c>
      <c r="D30" s="38" t="s">
        <v>226</v>
      </c>
      <c r="E30" s="112" t="s">
        <v>114</v>
      </c>
      <c r="F30" s="118"/>
      <c r="G30" s="112" t="s">
        <v>114</v>
      </c>
      <c r="H30" s="118"/>
    </row>
    <row r="31" spans="1:9" ht="50.25" customHeight="1" x14ac:dyDescent="0.2">
      <c r="A31" s="76" t="s">
        <v>25</v>
      </c>
      <c r="B31" s="68" t="s">
        <v>1</v>
      </c>
      <c r="C31" s="15" t="s">
        <v>213</v>
      </c>
      <c r="D31" s="38" t="s">
        <v>227</v>
      </c>
      <c r="E31" s="112"/>
      <c r="F31" s="118"/>
      <c r="G31" s="112"/>
      <c r="H31" s="118"/>
    </row>
    <row r="32" spans="1:9" ht="28.5" x14ac:dyDescent="0.2">
      <c r="A32" s="76" t="s">
        <v>26</v>
      </c>
      <c r="B32" s="68" t="s">
        <v>1</v>
      </c>
      <c r="C32" s="15" t="s">
        <v>97</v>
      </c>
      <c r="D32" s="38" t="s">
        <v>262</v>
      </c>
      <c r="E32" s="112"/>
      <c r="F32" s="119"/>
      <c r="G32" s="112"/>
      <c r="H32" s="119"/>
    </row>
    <row r="33" spans="1:9" ht="28.5" x14ac:dyDescent="0.2">
      <c r="A33" s="202" t="s">
        <v>27</v>
      </c>
      <c r="B33" s="68" t="s">
        <v>1</v>
      </c>
      <c r="C33" s="77" t="s">
        <v>292</v>
      </c>
      <c r="D33" s="38" t="s">
        <v>348</v>
      </c>
      <c r="E33" s="112" t="s">
        <v>114</v>
      </c>
      <c r="F33" s="123" t="str">
        <f>IF(E33="Yes","16012153001: Wear suitable respiratory protection",IF(E33="No"," ","ESCom phrase code(s)"))</f>
        <v xml:space="preserve"> </v>
      </c>
      <c r="G33" s="112" t="s">
        <v>114</v>
      </c>
      <c r="H33" s="123" t="str">
        <f>IF(G33="Yes","16012153001: Wear suitable respiratory protection",IF(G33="No"," ","ESCom phrase code(s)"))</f>
        <v xml:space="preserve"> </v>
      </c>
    </row>
    <row r="34" spans="1:9" ht="28.5" x14ac:dyDescent="0.2">
      <c r="A34" s="76" t="s">
        <v>28</v>
      </c>
      <c r="B34" s="68" t="s">
        <v>1</v>
      </c>
      <c r="C34" s="15" t="s">
        <v>214</v>
      </c>
      <c r="D34" s="38" t="s">
        <v>349</v>
      </c>
      <c r="E34" s="124"/>
      <c r="F34" s="110"/>
      <c r="G34" s="124"/>
      <c r="H34" s="110"/>
    </row>
    <row r="35" spans="1:9" ht="35.25" customHeight="1" x14ac:dyDescent="0.2">
      <c r="A35" s="76" t="s">
        <v>29</v>
      </c>
      <c r="B35" s="68" t="s">
        <v>1</v>
      </c>
      <c r="C35" s="15" t="s">
        <v>98</v>
      </c>
      <c r="D35" s="38" t="s">
        <v>347</v>
      </c>
      <c r="E35" s="112"/>
      <c r="F35" s="118"/>
      <c r="G35" s="112"/>
      <c r="H35" s="118"/>
    </row>
    <row r="36" spans="1:9" ht="52.5" customHeight="1" x14ac:dyDescent="0.2">
      <c r="A36" s="202" t="s">
        <v>30</v>
      </c>
      <c r="B36" s="68" t="s">
        <v>1</v>
      </c>
      <c r="C36" s="77" t="s">
        <v>293</v>
      </c>
      <c r="D36" s="38" t="s">
        <v>299</v>
      </c>
      <c r="E36" s="112" t="s">
        <v>113</v>
      </c>
      <c r="F36" s="108" t="s">
        <v>267</v>
      </c>
      <c r="G36" s="112" t="s">
        <v>113</v>
      </c>
      <c r="H36" s="108" t="s">
        <v>267</v>
      </c>
    </row>
    <row r="37" spans="1:9" ht="42.75" x14ac:dyDescent="0.2">
      <c r="A37" s="76" t="s">
        <v>31</v>
      </c>
      <c r="B37" s="68" t="s">
        <v>1</v>
      </c>
      <c r="C37" s="15" t="s">
        <v>215</v>
      </c>
      <c r="D37" s="38" t="s">
        <v>228</v>
      </c>
      <c r="E37" s="124">
        <v>0</v>
      </c>
      <c r="F37" s="110"/>
      <c r="G37" s="124">
        <v>0</v>
      </c>
      <c r="H37" s="110"/>
    </row>
    <row r="38" spans="1:9" ht="36.75" customHeight="1" x14ac:dyDescent="0.2">
      <c r="A38" s="76" t="s">
        <v>94</v>
      </c>
      <c r="B38" s="68" t="s">
        <v>1</v>
      </c>
      <c r="C38" s="15" t="s">
        <v>100</v>
      </c>
      <c r="D38" s="38" t="s">
        <v>261</v>
      </c>
      <c r="E38" s="112"/>
      <c r="F38" s="110"/>
      <c r="G38" s="112" t="s">
        <v>271</v>
      </c>
      <c r="H38" s="110"/>
    </row>
    <row r="39" spans="1:9" ht="33" customHeight="1" x14ac:dyDescent="0.2">
      <c r="A39" s="202" t="s">
        <v>32</v>
      </c>
      <c r="B39" s="68" t="s">
        <v>1</v>
      </c>
      <c r="C39" s="77" t="s">
        <v>294</v>
      </c>
      <c r="D39" s="38" t="s">
        <v>298</v>
      </c>
      <c r="E39" s="112" t="s">
        <v>113</v>
      </c>
      <c r="F39" s="123" t="str">
        <f>IF(E39="Yes","11133171467: Use suitable eye protection",IF(E39="No"," ","ESCom phrase code(s)"))</f>
        <v>11133171467: Use suitable eye protection</v>
      </c>
      <c r="G39" s="112" t="s">
        <v>114</v>
      </c>
      <c r="H39" s="123" t="str">
        <f>IF(G39="Yes","11133171467: Use suitable eye protection",IF(G39="No"," ","ESCom phrase code(s)"))</f>
        <v xml:space="preserve"> </v>
      </c>
    </row>
    <row r="40" spans="1:9" ht="34.5" customHeight="1" x14ac:dyDescent="0.2">
      <c r="A40" s="76" t="s">
        <v>95</v>
      </c>
      <c r="B40" s="68" t="s">
        <v>1</v>
      </c>
      <c r="C40" s="15" t="s">
        <v>99</v>
      </c>
      <c r="D40" s="38" t="s">
        <v>296</v>
      </c>
      <c r="E40" s="112"/>
      <c r="F40" s="110"/>
      <c r="G40" s="112"/>
      <c r="H40" s="110"/>
    </row>
    <row r="41" spans="1:9" ht="96.75" customHeight="1" x14ac:dyDescent="0.2">
      <c r="A41" s="202" t="s">
        <v>33</v>
      </c>
      <c r="B41" s="68" t="s">
        <v>1</v>
      </c>
      <c r="C41" s="77" t="s">
        <v>295</v>
      </c>
      <c r="D41" s="38" t="s">
        <v>229</v>
      </c>
      <c r="E41" s="112" t="s">
        <v>110</v>
      </c>
      <c r="F41" s="123"/>
      <c r="G41" s="112" t="s">
        <v>110</v>
      </c>
      <c r="H41" s="123"/>
    </row>
    <row r="42" spans="1:9" ht="55.5" customHeight="1" thickBot="1" x14ac:dyDescent="0.25">
      <c r="A42" s="76" t="s">
        <v>200</v>
      </c>
      <c r="B42" s="68" t="s">
        <v>1</v>
      </c>
      <c r="C42" s="15" t="s">
        <v>201</v>
      </c>
      <c r="D42" s="38" t="s">
        <v>270</v>
      </c>
      <c r="E42" s="112"/>
      <c r="F42" s="123"/>
      <c r="G42" s="112"/>
      <c r="H42" s="123"/>
    </row>
    <row r="43" spans="1:9" ht="117" customHeight="1" thickBot="1" x14ac:dyDescent="0.25">
      <c r="A43" s="154" t="s">
        <v>207</v>
      </c>
      <c r="B43" s="149" t="s">
        <v>1</v>
      </c>
      <c r="C43" s="155" t="s">
        <v>218</v>
      </c>
      <c r="D43" s="156" t="s">
        <v>264</v>
      </c>
      <c r="E43" s="155"/>
      <c r="F43" s="243"/>
      <c r="G43" s="155"/>
      <c r="H43" s="243"/>
      <c r="I43" s="246"/>
    </row>
    <row r="44" spans="1:9" ht="42.75" x14ac:dyDescent="0.2">
      <c r="A44" s="176" t="s">
        <v>34</v>
      </c>
      <c r="B44" s="165" t="s">
        <v>1</v>
      </c>
      <c r="C44" s="177" t="s">
        <v>35</v>
      </c>
      <c r="D44" s="178" t="s">
        <v>203</v>
      </c>
      <c r="E44" s="235" t="s">
        <v>360</v>
      </c>
      <c r="F44" s="236"/>
      <c r="G44" s="235"/>
      <c r="H44" s="236"/>
    </row>
    <row r="45" spans="1:9" ht="31.5" customHeight="1" x14ac:dyDescent="0.2">
      <c r="A45" s="170" t="s">
        <v>36</v>
      </c>
      <c r="B45" s="165" t="s">
        <v>1</v>
      </c>
      <c r="C45" s="180" t="s">
        <v>38</v>
      </c>
      <c r="D45" s="173" t="s">
        <v>102</v>
      </c>
      <c r="E45" s="237" t="s">
        <v>89</v>
      </c>
      <c r="F45" s="234"/>
      <c r="G45" s="237"/>
      <c r="H45" s="234"/>
      <c r="I45" s="84"/>
    </row>
    <row r="46" spans="1:9" ht="31.5" customHeight="1" x14ac:dyDescent="0.2">
      <c r="A46" s="170" t="s">
        <v>37</v>
      </c>
      <c r="B46" s="165" t="s">
        <v>1</v>
      </c>
      <c r="C46" s="180" t="s">
        <v>216</v>
      </c>
      <c r="D46" s="173" t="s">
        <v>263</v>
      </c>
      <c r="E46" s="237"/>
      <c r="F46" s="233"/>
      <c r="G46" s="237"/>
      <c r="H46" s="233"/>
    </row>
    <row r="47" spans="1:9" ht="35.25" customHeight="1" x14ac:dyDescent="0.2">
      <c r="A47" s="170" t="s">
        <v>39</v>
      </c>
      <c r="B47" s="165" t="s">
        <v>1</v>
      </c>
      <c r="C47" s="180" t="s">
        <v>204</v>
      </c>
      <c r="D47" s="173" t="s">
        <v>230</v>
      </c>
      <c r="E47" s="237" t="s">
        <v>361</v>
      </c>
      <c r="F47" s="233"/>
      <c r="G47" s="237"/>
      <c r="H47" s="233"/>
      <c r="I47" s="84"/>
    </row>
    <row r="48" spans="1:9" s="67" customFormat="1" ht="32.25" customHeight="1" thickBot="1" x14ac:dyDescent="0.25">
      <c r="A48" s="182" t="s">
        <v>40</v>
      </c>
      <c r="B48" s="165" t="s">
        <v>1</v>
      </c>
      <c r="C48" s="183" t="s">
        <v>41</v>
      </c>
      <c r="D48" s="184" t="s">
        <v>321</v>
      </c>
      <c r="E48" s="238" t="s">
        <v>56</v>
      </c>
      <c r="F48" s="233"/>
      <c r="G48" s="238"/>
      <c r="H48" s="233"/>
      <c r="I48" s="84"/>
    </row>
    <row r="49" spans="1:9" ht="65.25" customHeight="1" thickBot="1" x14ac:dyDescent="0.3">
      <c r="A49" s="157" t="s">
        <v>42</v>
      </c>
      <c r="B49" s="158"/>
      <c r="C49" s="159" t="s">
        <v>168</v>
      </c>
      <c r="D49" s="156" t="s">
        <v>265</v>
      </c>
      <c r="E49" s="159"/>
      <c r="F49" s="244"/>
      <c r="G49" s="159"/>
      <c r="H49" s="244"/>
      <c r="I49" s="80"/>
    </row>
    <row r="50" spans="1:9" ht="85.5" x14ac:dyDescent="0.35">
      <c r="A50" s="12" t="s">
        <v>44</v>
      </c>
      <c r="C50" s="55" t="s">
        <v>43</v>
      </c>
      <c r="D50" s="56" t="s">
        <v>351</v>
      </c>
      <c r="E50" s="113" t="s">
        <v>114</v>
      </c>
      <c r="F50" s="125"/>
      <c r="G50" s="113" t="s">
        <v>114</v>
      </c>
      <c r="H50" s="125"/>
    </row>
    <row r="51" spans="1:9" s="67" customFormat="1" ht="86.25" thickBot="1" x14ac:dyDescent="0.4">
      <c r="A51" s="4" t="s">
        <v>236</v>
      </c>
      <c r="B51" s="61"/>
      <c r="C51" s="5" t="s">
        <v>45</v>
      </c>
      <c r="D51" s="50" t="s">
        <v>352</v>
      </c>
      <c r="E51" s="126"/>
      <c r="F51" s="127"/>
      <c r="G51" s="126"/>
      <c r="H51" s="127"/>
    </row>
    <row r="52" spans="1:9" ht="36" customHeight="1" thickBot="1" x14ac:dyDescent="0.3">
      <c r="A52" s="157" t="s">
        <v>46</v>
      </c>
      <c r="B52" s="160"/>
      <c r="C52" s="145" t="s">
        <v>47</v>
      </c>
      <c r="D52" s="156" t="s">
        <v>212</v>
      </c>
      <c r="E52" s="145"/>
      <c r="F52" s="244"/>
      <c r="G52" s="145"/>
      <c r="H52" s="244"/>
    </row>
    <row r="53" spans="1:9" s="67" customFormat="1" ht="49.5" customHeight="1" x14ac:dyDescent="0.35">
      <c r="A53" s="186" t="s">
        <v>209</v>
      </c>
      <c r="B53" s="187"/>
      <c r="C53" s="188" t="s">
        <v>48</v>
      </c>
      <c r="D53" s="167" t="s">
        <v>206</v>
      </c>
      <c r="E53" s="232"/>
      <c r="F53" s="233"/>
      <c r="G53" s="232"/>
      <c r="H53" s="233"/>
    </row>
    <row r="54" spans="1:9" s="67" customFormat="1" ht="26.25" thickBot="1" x14ac:dyDescent="0.4">
      <c r="A54" s="189" t="s">
        <v>210</v>
      </c>
      <c r="B54" s="190"/>
      <c r="C54" s="191" t="s">
        <v>38</v>
      </c>
      <c r="D54" s="192" t="s">
        <v>101</v>
      </c>
      <c r="E54" s="232"/>
      <c r="F54" s="234"/>
      <c r="G54" s="232"/>
      <c r="H54" s="234"/>
    </row>
    <row r="55" spans="1:9" ht="56.25" customHeight="1" thickBot="1" x14ac:dyDescent="0.3">
      <c r="A55" s="157" t="s">
        <v>49</v>
      </c>
      <c r="B55" s="160"/>
      <c r="C55" s="163" t="s">
        <v>182</v>
      </c>
      <c r="D55" s="156" t="s">
        <v>232</v>
      </c>
      <c r="E55" s="245"/>
      <c r="F55" s="241"/>
      <c r="G55" s="245"/>
      <c r="H55" s="241"/>
    </row>
    <row r="56" spans="1:9" ht="34.5" customHeight="1" x14ac:dyDescent="0.35">
      <c r="A56" s="9" t="s">
        <v>50</v>
      </c>
      <c r="B56" s="85"/>
      <c r="C56" s="10" t="s">
        <v>51</v>
      </c>
      <c r="D56" s="58" t="s">
        <v>322</v>
      </c>
      <c r="E56" s="128"/>
      <c r="F56" s="129"/>
      <c r="G56" s="128"/>
      <c r="H56" s="129"/>
    </row>
    <row r="57" spans="1:9" ht="36.75" customHeight="1" thickBot="1" x14ac:dyDescent="0.4">
      <c r="A57" s="2" t="s">
        <v>52</v>
      </c>
      <c r="C57" s="3" t="s">
        <v>103</v>
      </c>
      <c r="D57" s="59" t="s">
        <v>353</v>
      </c>
      <c r="E57" s="130" t="s">
        <v>251</v>
      </c>
      <c r="F57" s="131" t="str">
        <f>E57</f>
        <v>COSHH SR4 Manual cleaning and disinfecting surfaces</v>
      </c>
      <c r="G57" s="130" t="s">
        <v>251</v>
      </c>
      <c r="H57" s="131" t="str">
        <f>G57</f>
        <v>COSHH SR4 Manual cleaning and disinfecting surfaces</v>
      </c>
    </row>
    <row r="58" spans="1:9" x14ac:dyDescent="0.35">
      <c r="A58" s="17"/>
    </row>
  </sheetData>
  <mergeCells count="2">
    <mergeCell ref="E4:F4"/>
    <mergeCell ref="G4:H4"/>
  </mergeCells>
  <dataValidations xWindow="1217" yWindow="944" count="12">
    <dataValidation allowBlank="1" showInputMessage="1" showErrorMessage="1" prompt="See ESCom Catalogue for selection of alternative phrases" sqref="F20 H20"/>
    <dataValidation errorStyle="information" allowBlank="1" showInputMessage="1" error="Enter maximum duration and units" prompt="Specify maximum hours or minutes per day" sqref="E20 G20"/>
    <dataValidation type="list" errorStyle="information" allowBlank="1" showInputMessage="1" showErrorMessage="1" error="Ensure you provide sufficient information for registrant" prompt="See &quot;PROC &amp; LEV&quot; sheet for Ecetoc TRA effectiveness %" sqref="G31">
      <formula1>$L$2:$L$7</formula1>
    </dataValidation>
    <dataValidation type="list" errorStyle="information" allowBlank="1" showInputMessage="1" showErrorMessage="1" error="Ensure you specify performance e.g. as ventilation rate ach" prompt="Basic: &lt;3ach_x000a_Good: 3-5 ach_x000a_Enhanced: 5-10 ach" sqref="G28">
      <formula1>$K$2:$K$5</formula1>
    </dataValidation>
    <dataValidation type="list" errorStyle="warning" allowBlank="1" showInputMessage="1" showErrorMessage="1" error="e.g. 70%; or_x000a_Stoffenmanager:supplied air system TH2" prompt="80% and 90%  are the only options available in TRA. " sqref="G34">
      <formula1>$N$2:$N$5</formula1>
    </dataValidation>
    <dataValidation type="list" errorStyle="information" allowBlank="1" showInputMessage="1" prompt="Indicate which tool uses this condition as exposure assessment input" sqref="G48">
      <formula1>$S$2:$S$9</formula1>
    </dataValidation>
    <dataValidation type="list" errorStyle="warning" allowBlank="1" showInputMessage="1" showErrorMessage="1" error="Oral routes are not normally relevant for workers" prompt="Select the exposure route(s) for which the measured data is relevant. " sqref="G54">
      <formula1>$Q$2:$Q$5</formula1>
    </dataValidation>
    <dataValidation type="list" errorStyle="information" allowBlank="1" showInputMessage="1" showErrorMessage="1" error="The oral route is not normally relevant for worker exposure" prompt="Select the exposure route(s) for which the measure is effective for reducing the exposure. " sqref="G45">
      <formula1>$Q$2:$Q$5</formula1>
    </dataValidation>
    <dataValidation type="list" errorStyle="information" allowBlank="1" showInputMessage="1" prompt="Basic: corresponds to professional in TRA_x000a_Advanced: corresponds to industrial in TRA" sqref="G41">
      <formula1>$P$2:$P$5</formula1>
    </dataValidation>
    <dataValidation type="list" errorStyle="warning" allowBlank="1" showInputMessage="1" showErrorMessage="1" error="Ensure you provide sufficient information for registrant" prompt="In TRA, 95%, 90% and 80% can be selected. 95% should only be selected for industrial users with specific activity training " sqref="G37">
      <formula1>$O$2:$O$6</formula1>
    </dataValidation>
    <dataValidation type="list" errorStyle="information" allowBlank="1" showInputMessage="1" showErrorMessage="1" error="Note that only options provided can be entered in Ecetoc TRA" prompt="Physical form of the product during the activities. " sqref="G24">
      <formula1>$G$2:$G$10</formula1>
    </dataValidation>
    <dataValidation type="list" errorStyle="warning" allowBlank="1" sqref="G22">
      <formula1>$E$2:$E$5</formula1>
    </dataValidation>
  </dataValidations>
  <hyperlinks>
    <hyperlink ref="E57" r:id="rId1"/>
    <hyperlink ref="G57" r:id="rId2"/>
  </hyperlinks>
  <pageMargins left="0.7" right="0.7" top="0.75" bottom="0.75" header="0.3" footer="0.3"/>
  <pageSetup paperSize="8" scale="64" fitToHeight="0" orientation="portrait" r:id="rId3"/>
  <drawing r:id="rId4"/>
  <legacyDrawing r:id="rId5"/>
  <extLst>
    <ext xmlns:x14="http://schemas.microsoft.com/office/spreadsheetml/2009/9/main" uri="{CCE6A557-97BC-4b89-ADB6-D9C93CAAB3DF}">
      <x14:dataValidations xmlns:xm="http://schemas.microsoft.com/office/excel/2006/main" xWindow="1217" yWindow="944" count="17">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xm:sqref>
        </x14:dataValidation>
        <x14:dataValidation type="list" errorStyle="information" allowBlank="1" showInputMessage="1" showErrorMessage="1" error="Ensure you specify performance e.g. as ventilation rate ach" prompt="Basic: &lt;3ach_x000a_Good: 3-5 ach_x000a_Enhanced: 5-10 ach">
          <x14:formula1>
            <xm:f>Dropdowns!$K$2:$K$6</xm:f>
          </x14:formula1>
          <xm:sqref>E28</xm:sqref>
        </x14:dataValidation>
        <x14:dataValidation type="list" errorStyle="information" allowBlank="1" showInputMessage="1" showErrorMessage="1" error="Note that only options provided can be entered in Ecetoc TRA" prompt="Physical form of the product during the activities. ">
          <x14:formula1>
            <xm:f>Dropdowns!$G$2:$G$11</xm:f>
          </x14:formula1>
          <xm:sqref>E24</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xm:sqref>
        </x14:dataValidation>
        <x14:dataValidation type="list" errorStyle="warning" allowBlank="1" showInputMessage="1" showErrorMessage="1" prompt="If yes, Provide effectiveness._x000a_If no, go to row 2.10">
          <x14:formula1>
            <xm:f>Dropdowns!$A$2:$A$4</xm:f>
          </x14:formula1>
          <xm:sqref>E36 G36</xm:sqref>
        </x14:dataValidation>
        <x14:dataValidation type="list" errorStyle="warning" allowBlank="1" showInputMessage="1" showErrorMessage="1" prompt="If yes, Provide effectiveness._x000a_If no, go to row 2.9">
          <x14:formula1>
            <xm:f>Dropdowns!$A$2:$A$4</xm:f>
          </x14:formula1>
          <xm:sqref>E33 G33</xm:sqref>
        </x14:dataValidation>
        <x14:dataValidation type="list" errorStyle="warning" allowBlank="1" showInputMessage="1" showErrorMessage="1" prompt="If yes, Provide effectiveness._x000a_If no, go to row 2.8">
          <x14:formula1>
            <xm:f>Dropdowns!$A$2:$A$4</xm:f>
          </x14:formula1>
          <xm:sqref>E30 G30</xm:sqref>
        </x14:dataValidation>
        <x14:dataValidation type="list" errorStyle="information" allowBlank="1" showInputMessage="1" prompt="Indicate which tool uses this condition as exposure assessment input">
          <x14:formula1>
            <xm:f>Dropdowns!$R$2:$R$10</xm:f>
          </x14:formula1>
          <xm:sqref>E48</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E50 G50</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E54</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E45</xm:sqref>
        </x14:dataValidation>
        <x14:dataValidation type="list" errorStyle="information" allowBlank="1" showInputMessage="1" prompt="Basic: corresponds to professional in TRA_x000a_Advanced: corresponds to industrial in TRA">
          <x14:formula1>
            <xm:f>Dropdowns!$P$2:$P$5</xm:f>
          </x14:formula1>
          <xm:sqref>E41</xm:sqref>
        </x14:dataValidation>
        <x14:dataValidation type="list" errorStyle="warning" allowBlank="1" showInputMessage="1" showErrorMessage="1" prompt="If yes, provide details if relevant_x000a_If no, go to row 2.11">
          <x14:formula1>
            <xm:f>Dropdowns!$A$2:$A$4</xm:f>
          </x14:formula1>
          <xm:sqref>E39 G39</xm:sqref>
        </x14:dataValidation>
        <x14:dataValidation type="list" errorStyle="warning" allowBlank="1">
          <x14:formula1>
            <xm:f>Dropdowns!$E$2:$E$5</xm:f>
          </x14:formula1>
          <xm:sqref>E22</xm:sqref>
        </x14:dataValidation>
        <x14:dataValidation type="list" errorStyle="warning" allowBlank="1" showInputMessage="1" showErrorMessage="1" prompt="See PROC&amp;LEV sheet for description">
          <x14:formula1>
            <xm:f>Dropdowns!$B$2:$B$33</xm:f>
          </x14:formula1>
          <xm:sqref>E16 G16</xm:sqref>
        </x14:dataValidation>
        <x14:dataValidation type="list" errorStyle="information" allowBlank="1" showErrorMessage="1" error="Indicate the maximum temperature under whch the activity takes place">
          <x14:formula1>
            <xm:f>Dropdowns!$I$2:$I$5</xm:f>
          </x14:formula1>
          <xm:sqref>E26 G26</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Dropdowns!#REF!</xm:f>
          </x14:formula1>
          <xm:sqref>E37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topLeftCell="B1" zoomScale="80" zoomScaleNormal="80" workbookViewId="0">
      <selection activeCell="G24" sqref="G24"/>
    </sheetView>
  </sheetViews>
  <sheetFormatPr defaultRowHeight="12.75" x14ac:dyDescent="0.2"/>
  <cols>
    <col min="1" max="1" width="12.625" style="209" customWidth="1"/>
    <col min="2" max="2" width="12.25" style="209" customWidth="1"/>
    <col min="3" max="3" width="55.75" style="209" customWidth="1"/>
    <col min="4" max="4" width="18.5" style="209" customWidth="1"/>
    <col min="5" max="5" width="15.375" style="209" customWidth="1"/>
    <col min="6" max="6" width="18" style="209" customWidth="1"/>
    <col min="7" max="7" width="18.75" style="209" customWidth="1"/>
    <col min="8" max="8" width="22.75" style="209" customWidth="1"/>
    <col min="9" max="9" width="14.75" style="209" customWidth="1"/>
    <col min="10" max="10" width="21" style="209" customWidth="1"/>
    <col min="11" max="14" width="15.125" style="209" customWidth="1"/>
    <col min="15" max="15" width="23.75" style="209" customWidth="1"/>
    <col min="16" max="18" width="15.125" style="209" customWidth="1"/>
    <col min="19" max="16384" width="9" style="209"/>
  </cols>
  <sheetData>
    <row r="1" spans="1:18" ht="13.5" thickBot="1" x14ac:dyDescent="0.25">
      <c r="A1" s="230" t="s">
        <v>104</v>
      </c>
      <c r="B1" s="231" t="s">
        <v>105</v>
      </c>
      <c r="C1" s="231" t="s">
        <v>155</v>
      </c>
      <c r="D1" s="230" t="s">
        <v>55</v>
      </c>
      <c r="E1" s="231" t="s">
        <v>106</v>
      </c>
      <c r="F1" s="231" t="s">
        <v>187</v>
      </c>
      <c r="G1" s="230" t="s">
        <v>107</v>
      </c>
      <c r="H1" s="230" t="s">
        <v>187</v>
      </c>
      <c r="I1" s="231" t="s">
        <v>300</v>
      </c>
      <c r="J1" s="231" t="s">
        <v>187</v>
      </c>
      <c r="K1" s="230" t="s">
        <v>109</v>
      </c>
      <c r="L1" s="231" t="s">
        <v>177</v>
      </c>
      <c r="M1" s="230" t="s">
        <v>199</v>
      </c>
      <c r="N1" s="231" t="s">
        <v>318</v>
      </c>
      <c r="O1" s="231" t="s">
        <v>187</v>
      </c>
      <c r="P1" s="230" t="s">
        <v>111</v>
      </c>
      <c r="Q1" s="231" t="s">
        <v>115</v>
      </c>
      <c r="R1" s="230" t="s">
        <v>121</v>
      </c>
    </row>
    <row r="2" spans="1:18" ht="25.5" x14ac:dyDescent="0.2">
      <c r="A2" s="228" t="s">
        <v>161</v>
      </c>
      <c r="B2" s="229" t="s">
        <v>156</v>
      </c>
      <c r="C2" s="229"/>
      <c r="D2" s="228" t="s">
        <v>192</v>
      </c>
      <c r="E2" s="229" t="s">
        <v>158</v>
      </c>
      <c r="F2" s="229" t="s">
        <v>275</v>
      </c>
      <c r="G2" s="228" t="s">
        <v>157</v>
      </c>
      <c r="H2" s="228" t="s">
        <v>275</v>
      </c>
      <c r="I2" s="229" t="s">
        <v>252</v>
      </c>
      <c r="J2" s="229" t="s">
        <v>275</v>
      </c>
      <c r="K2" s="228" t="s">
        <v>176</v>
      </c>
      <c r="L2" s="229" t="s">
        <v>178</v>
      </c>
      <c r="M2" s="228" t="s">
        <v>350</v>
      </c>
      <c r="N2" s="229" t="s">
        <v>183</v>
      </c>
      <c r="O2" s="229" t="s">
        <v>275</v>
      </c>
      <c r="P2" s="228" t="s">
        <v>159</v>
      </c>
      <c r="Q2" s="229" t="s">
        <v>162</v>
      </c>
      <c r="R2" s="228" t="s">
        <v>160</v>
      </c>
    </row>
    <row r="3" spans="1:18" ht="69.75" customHeight="1" x14ac:dyDescent="0.2">
      <c r="A3" s="210" t="s">
        <v>113</v>
      </c>
      <c r="B3" s="211" t="s">
        <v>79</v>
      </c>
      <c r="C3" s="211" t="s">
        <v>122</v>
      </c>
      <c r="D3" s="210" t="s">
        <v>193</v>
      </c>
      <c r="E3" s="211" t="s">
        <v>87</v>
      </c>
      <c r="F3" s="211" t="s">
        <v>276</v>
      </c>
      <c r="G3" s="210" t="s">
        <v>219</v>
      </c>
      <c r="H3" s="212" t="s">
        <v>372</v>
      </c>
      <c r="I3" s="213" t="s">
        <v>254</v>
      </c>
      <c r="J3" s="213" t="s">
        <v>373</v>
      </c>
      <c r="K3" s="210" t="s">
        <v>344</v>
      </c>
      <c r="L3" s="211" t="s">
        <v>196</v>
      </c>
      <c r="M3" s="214" t="s">
        <v>185</v>
      </c>
      <c r="N3" s="215">
        <v>0.95</v>
      </c>
      <c r="O3" s="215" t="s">
        <v>378</v>
      </c>
      <c r="P3" s="210" t="s">
        <v>110</v>
      </c>
      <c r="Q3" s="211" t="s">
        <v>53</v>
      </c>
      <c r="R3" s="210" t="s">
        <v>56</v>
      </c>
    </row>
    <row r="4" spans="1:18" ht="68.25" customHeight="1" x14ac:dyDescent="0.2">
      <c r="A4" s="210" t="s">
        <v>114</v>
      </c>
      <c r="B4" s="211" t="s">
        <v>78</v>
      </c>
      <c r="C4" s="211" t="s">
        <v>123</v>
      </c>
      <c r="D4" s="210" t="s">
        <v>171</v>
      </c>
      <c r="E4" s="211" t="s">
        <v>86</v>
      </c>
      <c r="F4" s="211" t="s">
        <v>277</v>
      </c>
      <c r="G4" s="210" t="s">
        <v>233</v>
      </c>
      <c r="H4" s="210" t="s">
        <v>273</v>
      </c>
      <c r="I4" s="211" t="s">
        <v>255</v>
      </c>
      <c r="J4" s="211" t="s">
        <v>374</v>
      </c>
      <c r="K4" s="210" t="s">
        <v>345</v>
      </c>
      <c r="L4" s="211" t="s">
        <v>175</v>
      </c>
      <c r="M4" s="214" t="s">
        <v>186</v>
      </c>
      <c r="N4" s="215">
        <v>0.9</v>
      </c>
      <c r="O4" s="215" t="s">
        <v>380</v>
      </c>
      <c r="P4" s="210" t="s">
        <v>112</v>
      </c>
      <c r="Q4" s="211" t="s">
        <v>89</v>
      </c>
      <c r="R4" s="210" t="s">
        <v>181</v>
      </c>
    </row>
    <row r="5" spans="1:18" ht="42" customHeight="1" x14ac:dyDescent="0.2">
      <c r="A5" s="210"/>
      <c r="B5" s="211" t="s">
        <v>77</v>
      </c>
      <c r="C5" s="211" t="s">
        <v>124</v>
      </c>
      <c r="D5" s="210" t="s">
        <v>172</v>
      </c>
      <c r="E5" s="211" t="s">
        <v>368</v>
      </c>
      <c r="F5" s="211" t="s">
        <v>367</v>
      </c>
      <c r="G5" s="210" t="s">
        <v>88</v>
      </c>
      <c r="H5" s="212" t="s">
        <v>274</v>
      </c>
      <c r="I5" s="211" t="s">
        <v>253</v>
      </c>
      <c r="J5" s="211" t="s">
        <v>375</v>
      </c>
      <c r="K5" s="210" t="s">
        <v>346</v>
      </c>
      <c r="L5" s="215" t="s">
        <v>259</v>
      </c>
      <c r="M5" s="210" t="s">
        <v>175</v>
      </c>
      <c r="N5" s="227">
        <v>0.8</v>
      </c>
      <c r="O5" s="227" t="s">
        <v>381</v>
      </c>
      <c r="P5" s="210" t="s">
        <v>202</v>
      </c>
      <c r="Q5" s="211" t="s">
        <v>205</v>
      </c>
      <c r="R5" s="210" t="s">
        <v>116</v>
      </c>
    </row>
    <row r="6" spans="1:18" ht="25.5" x14ac:dyDescent="0.2">
      <c r="A6" s="210"/>
      <c r="B6" s="211" t="s">
        <v>76</v>
      </c>
      <c r="C6" s="211" t="s">
        <v>125</v>
      </c>
      <c r="D6" s="210" t="s">
        <v>184</v>
      </c>
      <c r="E6" s="211"/>
      <c r="F6" s="211"/>
      <c r="G6" s="210" t="s">
        <v>220</v>
      </c>
      <c r="H6" s="210" t="s">
        <v>275</v>
      </c>
      <c r="I6" s="211"/>
      <c r="J6" s="211"/>
      <c r="K6" s="210" t="s">
        <v>202</v>
      </c>
      <c r="L6" s="215"/>
      <c r="M6" s="214" t="s">
        <v>259</v>
      </c>
      <c r="N6" s="215">
        <v>0</v>
      </c>
      <c r="O6" s="229" t="s">
        <v>275</v>
      </c>
      <c r="P6" s="210"/>
      <c r="Q6" s="211"/>
      <c r="R6" s="210" t="s">
        <v>117</v>
      </c>
    </row>
    <row r="7" spans="1:18" ht="38.25" x14ac:dyDescent="0.2">
      <c r="A7" s="210"/>
      <c r="B7" s="211" t="s">
        <v>85</v>
      </c>
      <c r="C7" s="211" t="s">
        <v>126</v>
      </c>
      <c r="D7" s="210" t="s">
        <v>173</v>
      </c>
      <c r="E7" s="211"/>
      <c r="F7" s="211"/>
      <c r="G7" s="210" t="s">
        <v>163</v>
      </c>
      <c r="H7" s="210" t="s">
        <v>369</v>
      </c>
      <c r="I7" s="211"/>
      <c r="J7" s="211"/>
      <c r="K7" s="210"/>
      <c r="L7" s="215"/>
      <c r="M7" s="210"/>
      <c r="N7" s="211" t="s">
        <v>175</v>
      </c>
      <c r="O7" s="211" t="s">
        <v>379</v>
      </c>
      <c r="P7" s="210"/>
      <c r="Q7" s="211"/>
      <c r="R7" s="210" t="s">
        <v>54</v>
      </c>
    </row>
    <row r="8" spans="1:18" ht="38.25" x14ac:dyDescent="0.2">
      <c r="A8" s="210"/>
      <c r="B8" s="211" t="s">
        <v>84</v>
      </c>
      <c r="C8" s="211" t="s">
        <v>127</v>
      </c>
      <c r="D8" s="210" t="s">
        <v>174</v>
      </c>
      <c r="E8" s="211"/>
      <c r="F8" s="211"/>
      <c r="G8" s="210" t="s">
        <v>108</v>
      </c>
      <c r="H8" s="210" t="s">
        <v>370</v>
      </c>
      <c r="I8" s="211"/>
      <c r="J8" s="211"/>
      <c r="K8" s="210"/>
      <c r="L8" s="215"/>
      <c r="M8" s="210"/>
      <c r="N8" s="215" t="s">
        <v>259</v>
      </c>
      <c r="O8" s="211" t="s">
        <v>379</v>
      </c>
      <c r="P8" s="210"/>
      <c r="Q8" s="211"/>
      <c r="R8" s="210" t="s">
        <v>118</v>
      </c>
    </row>
    <row r="9" spans="1:18" ht="25.5" x14ac:dyDescent="0.2">
      <c r="A9" s="210"/>
      <c r="B9" s="211" t="s">
        <v>75</v>
      </c>
      <c r="C9" s="211" t="s">
        <v>128</v>
      </c>
      <c r="D9" s="210"/>
      <c r="E9" s="211"/>
      <c r="F9" s="211"/>
      <c r="G9" s="210" t="s">
        <v>164</v>
      </c>
      <c r="H9" s="210" t="s">
        <v>371</v>
      </c>
      <c r="I9" s="211"/>
      <c r="J9" s="211"/>
      <c r="K9" s="210"/>
      <c r="L9" s="211"/>
      <c r="M9" s="210"/>
      <c r="N9" s="211"/>
      <c r="O9" s="211"/>
      <c r="P9" s="210"/>
      <c r="Q9" s="211"/>
      <c r="R9" s="210" t="s">
        <v>119</v>
      </c>
    </row>
    <row r="10" spans="1:18" ht="25.5" x14ac:dyDescent="0.2">
      <c r="A10" s="210"/>
      <c r="B10" s="211" t="s">
        <v>74</v>
      </c>
      <c r="C10" s="211" t="s">
        <v>129</v>
      </c>
      <c r="D10" s="210"/>
      <c r="E10" s="211"/>
      <c r="F10" s="211"/>
      <c r="G10" s="210" t="s">
        <v>165</v>
      </c>
      <c r="H10" s="210" t="s">
        <v>275</v>
      </c>
      <c r="I10" s="211"/>
      <c r="J10" s="211"/>
      <c r="K10" s="210"/>
      <c r="L10" s="211"/>
      <c r="M10" s="210"/>
      <c r="N10" s="211"/>
      <c r="O10" s="211"/>
      <c r="P10" s="210"/>
      <c r="Q10" s="211"/>
      <c r="R10" s="210" t="s">
        <v>120</v>
      </c>
    </row>
    <row r="11" spans="1:18" ht="25.5" x14ac:dyDescent="0.2">
      <c r="A11" s="210"/>
      <c r="B11" s="211" t="s">
        <v>73</v>
      </c>
      <c r="C11" s="211" t="s">
        <v>130</v>
      </c>
      <c r="D11" s="210"/>
      <c r="E11" s="211"/>
      <c r="F11" s="211"/>
      <c r="G11" s="210"/>
      <c r="H11" s="210"/>
      <c r="I11" s="211"/>
      <c r="J11" s="211"/>
      <c r="K11" s="210"/>
      <c r="L11" s="211"/>
      <c r="M11" s="210"/>
      <c r="N11" s="211"/>
      <c r="O11" s="211"/>
      <c r="P11" s="210"/>
      <c r="Q11" s="211"/>
      <c r="R11" s="210"/>
    </row>
    <row r="12" spans="1:18" ht="25.5" x14ac:dyDescent="0.2">
      <c r="A12" s="210"/>
      <c r="B12" s="211" t="s">
        <v>72</v>
      </c>
      <c r="C12" s="211" t="s">
        <v>131</v>
      </c>
      <c r="D12" s="210"/>
      <c r="E12" s="211"/>
      <c r="F12" s="211"/>
      <c r="G12" s="210"/>
      <c r="H12" s="210"/>
      <c r="I12" s="211"/>
      <c r="J12" s="211"/>
      <c r="K12" s="210"/>
      <c r="L12" s="211"/>
      <c r="M12" s="210"/>
      <c r="N12" s="211"/>
      <c r="O12" s="211"/>
      <c r="P12" s="210"/>
      <c r="Q12" s="211"/>
      <c r="R12" s="210"/>
    </row>
    <row r="13" spans="1:18" x14ac:dyDescent="0.2">
      <c r="A13" s="210"/>
      <c r="B13" s="211" t="s">
        <v>71</v>
      </c>
      <c r="C13" s="211" t="s">
        <v>132</v>
      </c>
      <c r="D13" s="210"/>
      <c r="E13" s="211"/>
      <c r="F13" s="211"/>
      <c r="G13" s="210"/>
      <c r="H13" s="210"/>
      <c r="I13" s="211"/>
      <c r="J13" s="211"/>
      <c r="K13" s="210"/>
      <c r="L13" s="211"/>
      <c r="M13" s="210"/>
      <c r="N13" s="211"/>
      <c r="O13" s="211"/>
      <c r="P13" s="210"/>
      <c r="Q13" s="211"/>
      <c r="R13" s="210"/>
    </row>
    <row r="14" spans="1:18" x14ac:dyDescent="0.2">
      <c r="A14" s="210"/>
      <c r="B14" s="211" t="s">
        <v>70</v>
      </c>
      <c r="C14" s="211" t="s">
        <v>133</v>
      </c>
      <c r="D14" s="210"/>
      <c r="E14" s="211"/>
      <c r="F14" s="211"/>
      <c r="G14" s="210"/>
      <c r="H14" s="210"/>
      <c r="I14" s="211"/>
      <c r="J14" s="211"/>
      <c r="K14" s="210"/>
      <c r="L14" s="211"/>
      <c r="M14" s="210"/>
      <c r="N14" s="211"/>
      <c r="O14" s="211"/>
      <c r="P14" s="210"/>
      <c r="Q14" s="211"/>
      <c r="R14" s="210"/>
    </row>
    <row r="15" spans="1:18" x14ac:dyDescent="0.2">
      <c r="A15" s="210"/>
      <c r="B15" s="211" t="s">
        <v>69</v>
      </c>
      <c r="C15" s="211" t="s">
        <v>134</v>
      </c>
      <c r="D15" s="210"/>
      <c r="E15" s="211"/>
      <c r="F15" s="211"/>
      <c r="G15" s="210"/>
      <c r="H15" s="210"/>
      <c r="I15" s="211"/>
      <c r="J15" s="211"/>
      <c r="K15" s="210"/>
      <c r="L15" s="211"/>
      <c r="M15" s="210"/>
      <c r="N15" s="211"/>
      <c r="O15" s="211"/>
      <c r="P15" s="210"/>
      <c r="Q15" s="211"/>
      <c r="R15" s="210"/>
    </row>
    <row r="16" spans="1:18" x14ac:dyDescent="0.2">
      <c r="A16" s="210"/>
      <c r="B16" s="211" t="s">
        <v>68</v>
      </c>
      <c r="C16" s="211" t="s">
        <v>135</v>
      </c>
      <c r="D16" s="210"/>
      <c r="E16" s="211"/>
      <c r="F16" s="211"/>
      <c r="G16" s="210"/>
      <c r="H16" s="210"/>
      <c r="I16" s="211"/>
      <c r="J16" s="211"/>
      <c r="K16" s="210"/>
      <c r="L16" s="211"/>
      <c r="M16" s="210"/>
      <c r="N16" s="211"/>
      <c r="O16" s="211"/>
      <c r="P16" s="210"/>
      <c r="Q16" s="211"/>
      <c r="R16" s="210"/>
    </row>
    <row r="17" spans="1:18" x14ac:dyDescent="0.2">
      <c r="A17" s="210"/>
      <c r="B17" s="211" t="s">
        <v>67</v>
      </c>
      <c r="C17" s="211" t="s">
        <v>136</v>
      </c>
      <c r="D17" s="210"/>
      <c r="E17" s="211"/>
      <c r="F17" s="211"/>
      <c r="G17" s="210"/>
      <c r="H17" s="210"/>
      <c r="I17" s="211"/>
      <c r="J17" s="211"/>
      <c r="K17" s="210"/>
      <c r="L17" s="211"/>
      <c r="M17" s="210"/>
      <c r="N17" s="211"/>
      <c r="O17" s="211"/>
      <c r="P17" s="210"/>
      <c r="Q17" s="211"/>
      <c r="R17" s="210"/>
    </row>
    <row r="18" spans="1:18" x14ac:dyDescent="0.2">
      <c r="A18" s="210"/>
      <c r="B18" s="211" t="s">
        <v>66</v>
      </c>
      <c r="C18" s="211" t="s">
        <v>137</v>
      </c>
      <c r="D18" s="210"/>
      <c r="E18" s="211"/>
      <c r="F18" s="211"/>
      <c r="G18" s="210"/>
      <c r="H18" s="210"/>
      <c r="I18" s="211"/>
      <c r="J18" s="211"/>
      <c r="K18" s="210"/>
      <c r="L18" s="211"/>
      <c r="M18" s="210"/>
      <c r="N18" s="211"/>
      <c r="O18" s="211"/>
      <c r="P18" s="210"/>
      <c r="Q18" s="211"/>
      <c r="R18" s="210"/>
    </row>
    <row r="19" spans="1:18" x14ac:dyDescent="0.2">
      <c r="A19" s="210"/>
      <c r="B19" s="211" t="s">
        <v>65</v>
      </c>
      <c r="C19" s="211" t="s">
        <v>138</v>
      </c>
      <c r="D19" s="210"/>
      <c r="E19" s="211"/>
      <c r="F19" s="211"/>
      <c r="G19" s="210"/>
      <c r="H19" s="210"/>
      <c r="I19" s="211"/>
      <c r="J19" s="211"/>
      <c r="K19" s="210"/>
      <c r="L19" s="211"/>
      <c r="M19" s="210"/>
      <c r="N19" s="211"/>
      <c r="O19" s="211"/>
      <c r="P19" s="210"/>
      <c r="Q19" s="211"/>
      <c r="R19" s="210"/>
    </row>
    <row r="20" spans="1:18" ht="25.5" x14ac:dyDescent="0.2">
      <c r="A20" s="210"/>
      <c r="B20" s="211" t="s">
        <v>64</v>
      </c>
      <c r="C20" s="211" t="s">
        <v>139</v>
      </c>
      <c r="D20" s="210"/>
      <c r="E20" s="211"/>
      <c r="F20" s="211"/>
      <c r="G20" s="210"/>
      <c r="H20" s="210"/>
      <c r="I20" s="211"/>
      <c r="J20" s="211"/>
      <c r="K20" s="210"/>
      <c r="L20" s="211"/>
      <c r="M20" s="210"/>
      <c r="N20" s="211"/>
      <c r="O20" s="211"/>
      <c r="P20" s="210"/>
      <c r="Q20" s="211"/>
      <c r="R20" s="210"/>
    </row>
    <row r="21" spans="1:18" x14ac:dyDescent="0.2">
      <c r="A21" s="210"/>
      <c r="B21" s="211" t="s">
        <v>63</v>
      </c>
      <c r="C21" s="211" t="s">
        <v>140</v>
      </c>
      <c r="D21" s="210"/>
      <c r="E21" s="211"/>
      <c r="F21" s="211"/>
      <c r="G21" s="210"/>
      <c r="H21" s="210"/>
      <c r="I21" s="211"/>
      <c r="J21" s="211"/>
      <c r="K21" s="210"/>
      <c r="L21" s="211"/>
      <c r="M21" s="210"/>
      <c r="N21" s="211"/>
      <c r="O21" s="211"/>
      <c r="P21" s="210"/>
      <c r="Q21" s="211"/>
      <c r="R21" s="210"/>
    </row>
    <row r="22" spans="1:18" x14ac:dyDescent="0.2">
      <c r="A22" s="210"/>
      <c r="B22" s="211" t="s">
        <v>62</v>
      </c>
      <c r="C22" s="211" t="s">
        <v>141</v>
      </c>
      <c r="D22" s="210"/>
      <c r="E22" s="211"/>
      <c r="F22" s="211"/>
      <c r="G22" s="210"/>
      <c r="H22" s="210"/>
      <c r="I22" s="211"/>
      <c r="J22" s="211"/>
      <c r="K22" s="210"/>
      <c r="L22" s="211"/>
      <c r="M22" s="210"/>
      <c r="N22" s="211"/>
      <c r="O22" s="211"/>
      <c r="P22" s="210"/>
      <c r="Q22" s="211"/>
      <c r="R22" s="210"/>
    </row>
    <row r="23" spans="1:18" x14ac:dyDescent="0.2">
      <c r="A23" s="210"/>
      <c r="B23" s="211" t="s">
        <v>83</v>
      </c>
      <c r="C23" s="211" t="s">
        <v>142</v>
      </c>
      <c r="D23" s="210"/>
      <c r="E23" s="211"/>
      <c r="F23" s="211"/>
      <c r="G23" s="208"/>
      <c r="H23" s="210"/>
      <c r="I23" s="211"/>
      <c r="J23" s="211"/>
      <c r="K23" s="210"/>
      <c r="L23" s="211"/>
      <c r="M23" s="210"/>
      <c r="N23" s="211"/>
      <c r="O23" s="211"/>
      <c r="P23" s="210"/>
      <c r="Q23" s="211"/>
      <c r="R23" s="210"/>
    </row>
    <row r="24" spans="1:18" ht="25.5" x14ac:dyDescent="0.2">
      <c r="A24" s="210"/>
      <c r="B24" s="211" t="s">
        <v>82</v>
      </c>
      <c r="C24" s="211" t="s">
        <v>143</v>
      </c>
      <c r="D24" s="210"/>
      <c r="E24" s="211"/>
      <c r="F24" s="211"/>
      <c r="G24" s="210"/>
      <c r="H24" s="210"/>
      <c r="I24" s="211"/>
      <c r="J24" s="211"/>
      <c r="K24" s="210"/>
      <c r="L24" s="211"/>
      <c r="M24" s="210"/>
      <c r="N24" s="211"/>
      <c r="O24" s="211"/>
      <c r="P24" s="210"/>
      <c r="Q24" s="211"/>
      <c r="R24" s="210"/>
    </row>
    <row r="25" spans="1:18" ht="25.5" x14ac:dyDescent="0.2">
      <c r="A25" s="210"/>
      <c r="B25" s="211" t="s">
        <v>60</v>
      </c>
      <c r="C25" s="211" t="s">
        <v>144</v>
      </c>
      <c r="D25" s="210"/>
      <c r="E25" s="211"/>
      <c r="F25" s="211"/>
      <c r="G25" s="210"/>
      <c r="H25" s="210"/>
      <c r="I25" s="211"/>
      <c r="J25" s="211"/>
      <c r="K25" s="210"/>
      <c r="L25" s="211"/>
      <c r="M25" s="210"/>
      <c r="N25" s="211"/>
      <c r="O25" s="211"/>
      <c r="P25" s="210"/>
      <c r="Q25" s="211"/>
      <c r="R25" s="210"/>
    </row>
    <row r="26" spans="1:18" ht="25.5" x14ac:dyDescent="0.2">
      <c r="A26" s="210"/>
      <c r="B26" s="211" t="s">
        <v>59</v>
      </c>
      <c r="C26" s="211" t="s">
        <v>145</v>
      </c>
      <c r="D26" s="210"/>
      <c r="E26" s="211"/>
      <c r="F26" s="211"/>
      <c r="G26" s="210"/>
      <c r="H26" s="210"/>
      <c r="I26" s="211"/>
      <c r="J26" s="211"/>
      <c r="K26" s="210"/>
      <c r="L26" s="211"/>
      <c r="M26" s="210"/>
      <c r="N26" s="211"/>
      <c r="O26" s="211"/>
      <c r="P26" s="210"/>
      <c r="Q26" s="211"/>
      <c r="R26" s="210"/>
    </row>
    <row r="27" spans="1:18" ht="25.5" x14ac:dyDescent="0.2">
      <c r="A27" s="210"/>
      <c r="B27" s="211" t="s">
        <v>81</v>
      </c>
      <c r="C27" s="211" t="s">
        <v>146</v>
      </c>
      <c r="D27" s="210"/>
      <c r="E27" s="211"/>
      <c r="F27" s="211"/>
      <c r="G27" s="210"/>
      <c r="H27" s="210"/>
      <c r="I27" s="211"/>
      <c r="J27" s="211"/>
      <c r="K27" s="210"/>
      <c r="L27" s="211"/>
      <c r="M27" s="210"/>
      <c r="N27" s="211"/>
      <c r="O27" s="211"/>
      <c r="P27" s="210"/>
      <c r="Q27" s="211"/>
      <c r="R27" s="210"/>
    </row>
    <row r="28" spans="1:18" x14ac:dyDescent="0.2">
      <c r="A28" s="210"/>
      <c r="B28" s="211" t="s">
        <v>58</v>
      </c>
      <c r="C28" s="211" t="s">
        <v>147</v>
      </c>
      <c r="D28" s="210"/>
      <c r="E28" s="211"/>
      <c r="F28" s="211"/>
      <c r="G28" s="210"/>
      <c r="H28" s="210"/>
      <c r="I28" s="211"/>
      <c r="J28" s="211"/>
      <c r="K28" s="210"/>
      <c r="L28" s="211"/>
      <c r="M28" s="210"/>
      <c r="N28" s="211"/>
      <c r="O28" s="211"/>
      <c r="P28" s="210"/>
      <c r="Q28" s="211"/>
      <c r="R28" s="210"/>
    </row>
    <row r="29" spans="1:18" x14ac:dyDescent="0.2">
      <c r="A29" s="210"/>
      <c r="B29" s="211" t="s">
        <v>57</v>
      </c>
      <c r="C29" s="211" t="s">
        <v>148</v>
      </c>
      <c r="D29" s="210"/>
      <c r="E29" s="211"/>
      <c r="F29" s="211"/>
      <c r="G29" s="210"/>
      <c r="H29" s="210"/>
      <c r="I29" s="211"/>
      <c r="J29" s="211"/>
      <c r="K29" s="210"/>
      <c r="L29" s="211"/>
      <c r="M29" s="210"/>
      <c r="N29" s="211"/>
      <c r="O29" s="211"/>
      <c r="P29" s="210"/>
      <c r="Q29" s="211"/>
      <c r="R29" s="210"/>
    </row>
    <row r="30" spans="1:18" x14ac:dyDescent="0.2">
      <c r="A30" s="210"/>
      <c r="B30" s="211" t="s">
        <v>149</v>
      </c>
      <c r="C30" s="211" t="s">
        <v>150</v>
      </c>
      <c r="D30" s="210"/>
      <c r="E30" s="211"/>
      <c r="F30" s="211"/>
      <c r="G30" s="210"/>
      <c r="H30" s="210"/>
      <c r="I30" s="211"/>
      <c r="J30" s="211"/>
      <c r="K30" s="210"/>
      <c r="L30" s="211"/>
      <c r="M30" s="210"/>
      <c r="N30" s="211"/>
      <c r="O30" s="211"/>
      <c r="P30" s="210"/>
      <c r="Q30" s="211"/>
      <c r="R30" s="210"/>
    </row>
    <row r="31" spans="1:18" x14ac:dyDescent="0.2">
      <c r="A31" s="210"/>
      <c r="B31" s="211" t="s">
        <v>151</v>
      </c>
      <c r="C31" s="211" t="s">
        <v>152</v>
      </c>
      <c r="D31" s="210"/>
      <c r="E31" s="211"/>
      <c r="F31" s="211"/>
      <c r="G31" s="210"/>
      <c r="H31" s="210"/>
      <c r="I31" s="211"/>
      <c r="J31" s="211"/>
      <c r="K31" s="210"/>
      <c r="L31" s="211"/>
      <c r="M31" s="210"/>
      <c r="N31" s="211"/>
      <c r="O31" s="211"/>
      <c r="P31" s="210"/>
      <c r="Q31" s="211"/>
      <c r="R31" s="210"/>
    </row>
    <row r="32" spans="1:18" x14ac:dyDescent="0.2">
      <c r="A32" s="210"/>
      <c r="B32" s="211" t="s">
        <v>153</v>
      </c>
      <c r="C32" s="211" t="s">
        <v>154</v>
      </c>
      <c r="D32" s="210"/>
      <c r="E32" s="211"/>
      <c r="F32" s="211"/>
      <c r="G32" s="210"/>
      <c r="H32" s="210"/>
      <c r="I32" s="211"/>
      <c r="J32" s="211"/>
      <c r="K32" s="210"/>
      <c r="L32" s="211"/>
      <c r="M32" s="210"/>
      <c r="N32" s="211"/>
      <c r="O32" s="211"/>
      <c r="P32" s="210"/>
      <c r="Q32" s="211"/>
      <c r="R32" s="210"/>
    </row>
    <row r="33" spans="1:18" x14ac:dyDescent="0.2">
      <c r="A33" s="210"/>
      <c r="B33" s="211" t="s">
        <v>61</v>
      </c>
      <c r="C33" s="211" t="s">
        <v>90</v>
      </c>
      <c r="D33" s="210"/>
      <c r="E33" s="211"/>
      <c r="F33" s="211"/>
      <c r="G33" s="210"/>
      <c r="H33" s="210"/>
      <c r="I33" s="211"/>
      <c r="J33" s="211"/>
      <c r="K33" s="210"/>
      <c r="L33" s="211"/>
      <c r="M33" s="210"/>
      <c r="N33" s="211"/>
      <c r="O33" s="211"/>
      <c r="P33" s="210"/>
      <c r="Q33" s="211"/>
      <c r="R33" s="210"/>
    </row>
  </sheetData>
  <dataValidations disablePrompts="1" count="1">
    <dataValidation type="list" errorStyle="warning" allowBlank="1" showInputMessage="1" showErrorMessage="1" prompt="Select the appropriate PROC" sqref="B3:B33">
      <formula1>PROC_List</formula1>
    </dataValidation>
  </dataValidations>
  <pageMargins left="0.7" right="0.7" top="0.75" bottom="0.75" header="0.3" footer="0.3"/>
  <pageSetup paperSize="9" scale="6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Internal</TermName>
          <TermId>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ACTV1-50-11338</_dlc_DocId>
    <_dlc_DocIdUrl xmlns="b80ede5c-af4c-4bf2-9a87-706a3579dc11">
      <Url>https://activity.echa.europa.eu/sites/act-1/process-1-9/_layouts/DocIdRedir.aspx?ID=ACTV1-50-11338</Url>
      <Description>ACTV1-50-11338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525D0B-90C4-4106-ACC6-FB240D1264E9}"/>
</file>

<file path=customXml/itemProps2.xml><?xml version="1.0" encoding="utf-8"?>
<ds:datastoreItem xmlns:ds="http://schemas.openxmlformats.org/officeDocument/2006/customXml" ds:itemID="{7F30BC36-3343-47AA-8B6F-E8FB4D0D21E3}"/>
</file>

<file path=customXml/itemProps3.xml><?xml version="1.0" encoding="utf-8"?>
<ds:datastoreItem xmlns:ds="http://schemas.openxmlformats.org/officeDocument/2006/customXml" ds:itemID="{3AFAFC9D-96E1-4711-A58E-24E40D00FEF5}"/>
</file>

<file path=customXml/itemProps4.xml><?xml version="1.0" encoding="utf-8"?>
<ds:datastoreItem xmlns:ds="http://schemas.openxmlformats.org/officeDocument/2006/customXml" ds:itemID="{9DA1912E-A866-4F20-8ED3-0B32FCD1AF07}"/>
</file>

<file path=customXml/itemProps5.xml><?xml version="1.0" encoding="utf-8"?>
<ds:datastoreItem xmlns:ds="http://schemas.openxmlformats.org/officeDocument/2006/customXml" ds:itemID="{0C008F58-0F96-4805-9D9D-177CE743717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Instructions</vt:lpstr>
      <vt:lpstr>SWED Template </vt:lpstr>
      <vt:lpstr>PROC &amp; effectiveness</vt:lpstr>
      <vt:lpstr>Examples</vt:lpstr>
      <vt:lpstr>Dropdowns</vt:lpstr>
      <vt:lpstr>Instructions!_GoBack</vt:lpstr>
      <vt:lpstr>Gloves</vt:lpstr>
      <vt:lpstr>physical</vt:lpstr>
      <vt:lpstr>place</vt:lpstr>
      <vt:lpstr>Dropdowns!Print_Area</vt:lpstr>
      <vt:lpstr>Examples!Print_Area</vt:lpstr>
      <vt:lpstr>Instructions!Print_Area</vt:lpstr>
      <vt:lpstr>'PROC &amp; effectiveness'!Print_Area</vt:lpstr>
      <vt:lpstr>'SWED Template '!Print_Area</vt:lpstr>
      <vt:lpstr>PROC_List</vt:lpstr>
      <vt:lpstr>YesOrNo</vt:lpstr>
    </vt:vector>
  </TitlesOfParts>
  <Company>Sika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CARTON DE TOURNAI Laure-Anne</cp:lastModifiedBy>
  <cp:lastPrinted>2016-02-24T11:26:11Z</cp:lastPrinted>
  <dcterms:created xsi:type="dcterms:W3CDTF">2015-12-08T06:13:35Z</dcterms:created>
  <dcterms:modified xsi:type="dcterms:W3CDTF">2016-03-10T09:55:20Z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c8c408a3-6d75-4a55-93ed-947335e094bf</vt:lpwstr>
  </property>
</Properties>
</file>